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G:\Shared drives\149 TAGS\"/>
    </mc:Choice>
  </mc:AlternateContent>
  <xr:revisionPtr revIDLastSave="0" documentId="13_ncr:1_{3F5E91C6-2A27-421E-8948-E4854B632B08}" xr6:coauthVersionLast="47" xr6:coauthVersionMax="47" xr10:uidLastSave="{00000000-0000-0000-0000-000000000000}"/>
  <bookViews>
    <workbookView xWindow="28680" yWindow="-120" windowWidth="29040" windowHeight="15720" activeTab="1" xr2:uid="{00000000-000D-0000-FFFF-FFFF00000000}"/>
  </bookViews>
  <sheets>
    <sheet name="INSTRUCTIONS" sheetId="1" r:id="rId1"/>
    <sheet name="Entry" sheetId="2" r:id="rId2"/>
    <sheet name="Data Tables" sheetId="3" state="hidden" r:id="rId3"/>
    <sheet name="LABELS TABLE"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YNrHnd88ELz61CUXOUsrYqjhgfJ7Z+tIiviowwIZPzE="/>
    </ext>
  </extLst>
</workbook>
</file>

<file path=xl/calcChain.xml><?xml version="1.0" encoding="utf-8"?>
<calcChain xmlns="http://schemas.openxmlformats.org/spreadsheetml/2006/main">
  <c r="D9" i="2" l="1"/>
  <c r="E9" i="2"/>
  <c r="D10" i="2"/>
  <c r="E10" i="2"/>
  <c r="D11" i="2"/>
  <c r="E11" i="2"/>
  <c r="D12" i="2"/>
  <c r="E12" i="2"/>
  <c r="D13" i="2"/>
  <c r="E13" i="2"/>
  <c r="D14" i="2"/>
  <c r="E14" i="2"/>
  <c r="D15" i="2"/>
  <c r="E15" i="2"/>
  <c r="D16" i="2"/>
  <c r="E16" i="2"/>
  <c r="D17" i="2"/>
  <c r="E17" i="2"/>
  <c r="D18" i="2"/>
  <c r="E18" i="2"/>
  <c r="D19" i="2"/>
  <c r="E19" i="2"/>
  <c r="D20" i="2"/>
  <c r="E20" i="2"/>
  <c r="D21" i="2"/>
  <c r="E21" i="2"/>
  <c r="D22" i="2"/>
  <c r="E22" i="2"/>
  <c r="D23" i="2"/>
  <c r="E23" i="2"/>
  <c r="D24" i="2"/>
  <c r="E24" i="2"/>
  <c r="D25" i="2"/>
  <c r="E25" i="2"/>
  <c r="D26" i="2"/>
  <c r="E26" i="2"/>
  <c r="D27" i="2"/>
  <c r="E27" i="2"/>
  <c r="D28" i="2"/>
  <c r="E28" i="2"/>
  <c r="D29" i="2"/>
  <c r="E29" i="2"/>
  <c r="D30" i="2"/>
  <c r="E30" i="2"/>
  <c r="D31" i="2"/>
  <c r="E31" i="2"/>
  <c r="D32" i="2"/>
  <c r="E32" i="2"/>
  <c r="D33" i="2"/>
  <c r="E33" i="2"/>
  <c r="D34" i="2"/>
  <c r="E34" i="2"/>
  <c r="D35" i="2"/>
  <c r="E35" i="2"/>
  <c r="D36" i="2"/>
  <c r="E36" i="2"/>
  <c r="D37" i="2"/>
  <c r="E37" i="2"/>
  <c r="D38" i="2"/>
  <c r="E38" i="2"/>
  <c r="D39" i="2"/>
  <c r="E39" i="2"/>
  <c r="D40" i="2"/>
  <c r="E40" i="2"/>
  <c r="D41" i="2"/>
  <c r="E41" i="2"/>
  <c r="D42" i="2"/>
  <c r="E42" i="2"/>
  <c r="D43" i="2"/>
  <c r="E43" i="2"/>
  <c r="D44" i="2"/>
  <c r="E44" i="2"/>
  <c r="D45" i="2"/>
  <c r="E45" i="2"/>
  <c r="D46" i="2"/>
  <c r="E46" i="2"/>
  <c r="D47" i="2"/>
  <c r="E47" i="2"/>
  <c r="D48" i="2"/>
  <c r="E48" i="2"/>
  <c r="D49" i="2"/>
  <c r="E49" i="2"/>
  <c r="D50" i="2"/>
  <c r="E50" i="2"/>
  <c r="D51" i="2"/>
  <c r="E51" i="2"/>
  <c r="D52" i="2"/>
  <c r="E52" i="2"/>
  <c r="D53" i="2"/>
  <c r="E53" i="2"/>
  <c r="D54" i="2"/>
  <c r="E54" i="2"/>
  <c r="D55" i="2"/>
  <c r="E55" i="2"/>
  <c r="D56" i="2"/>
  <c r="E56" i="2"/>
  <c r="D57" i="2"/>
  <c r="E57" i="2"/>
  <c r="E8" i="2"/>
  <c r="D8" i="2"/>
  <c r="I13" i="3"/>
  <c r="H13" i="3"/>
  <c r="I12" i="3"/>
  <c r="H12" i="3"/>
  <c r="I11" i="3"/>
  <c r="H11" i="3"/>
  <c r="I10" i="3"/>
  <c r="H10" i="3"/>
  <c r="I9" i="3"/>
  <c r="H9" i="3"/>
  <c r="I8" i="3"/>
  <c r="H8" i="3"/>
  <c r="I7" i="3"/>
  <c r="H7" i="3"/>
  <c r="I6" i="3"/>
  <c r="H6" i="3"/>
  <c r="I5" i="3"/>
  <c r="H5" i="3"/>
  <c r="I4" i="3"/>
  <c r="H4" i="3"/>
  <c r="I3" i="3"/>
  <c r="H3" i="3"/>
  <c r="T8" i="2"/>
  <c r="S8" i="2"/>
  <c r="R8" i="2"/>
  <c r="Q8" i="2"/>
  <c r="P8" i="2"/>
  <c r="O8" i="2"/>
  <c r="N8" i="2"/>
  <c r="M8" i="2"/>
  <c r="L8" i="2"/>
  <c r="K8" i="2"/>
  <c r="J8" i="2"/>
  <c r="I8" i="2"/>
  <c r="H8" i="2"/>
  <c r="G8" i="2"/>
  <c r="F8" i="2"/>
</calcChain>
</file>

<file path=xl/sharedStrings.xml><?xml version="1.0" encoding="utf-8"?>
<sst xmlns="http://schemas.openxmlformats.org/spreadsheetml/2006/main" count="803" uniqueCount="175">
  <si>
    <t>149 FLOWMATIC Express Coil Kit Purchasing Information</t>
  </si>
  <si>
    <t>Introduction:</t>
  </si>
  <si>
    <t>Because ordering 149 FLOWMATIC Express Coil Kits can be confusing, this spread sheet in intended to make it easier not only to select the correct item when purchasing, but to accurately communicate 'Tag' numbers to Caleffi NA. Completing and providing this spreadsheet at the time of submitting your purchase order to Caleffi NA will help to ensure the accuracy of your order and that the finished product is configured and labeled correctly.</t>
  </si>
  <si>
    <t>Make ALL entries in the "Entry" tab of this spreadsheet. One spreadsheet is required for each purchase order. All yellow fields are REQUIRED.</t>
  </si>
  <si>
    <t>In the Entry tab, complete the customer name, customer PO, buyer name and, if known, the Caleffi Sales Order fields.</t>
  </si>
  <si>
    <t>Enter the PO line item and select the part number. THIS INFORMATION IS REQUIRED.
Enter the Tag number if available.</t>
  </si>
  <si>
    <t>Save a copy of this document for your records and send a copy to Caleffi Customer Service with your purchase order.</t>
  </si>
  <si>
    <t>Customer Name:</t>
  </si>
  <si>
    <t>Customer PO:</t>
  </si>
  <si>
    <t>Buyer Name:</t>
  </si>
  <si>
    <t>Caleffi SO (if known):</t>
  </si>
  <si>
    <t>PO Line No.</t>
  </si>
  <si>
    <t>Part Number (select)</t>
  </si>
  <si>
    <t>Tag Number (if known)</t>
  </si>
  <si>
    <t>Product Description</t>
  </si>
  <si>
    <t>Venturi Cv</t>
  </si>
  <si>
    <t>CHECKER</t>
  </si>
  <si>
    <t>Label QR Code</t>
  </si>
  <si>
    <t>Series</t>
  </si>
  <si>
    <t>Logo</t>
  </si>
  <si>
    <t>Description 1</t>
  </si>
  <si>
    <t>Description 2</t>
  </si>
  <si>
    <t>Bar Code</t>
  </si>
  <si>
    <t>IAPMP Logo</t>
  </si>
  <si>
    <t>Lead</t>
  </si>
  <si>
    <t>Lead Description</t>
  </si>
  <si>
    <t>County of Origin</t>
  </si>
  <si>
    <t>Product Graphic</t>
  </si>
  <si>
    <t>PSI Range</t>
  </si>
  <si>
    <t>Max PSI</t>
  </si>
  <si>
    <t>Venturi CV2</t>
  </si>
  <si>
    <t>Assembly</t>
  </si>
  <si>
    <t>Pipe Size</t>
  </si>
  <si>
    <t>Main Body</t>
  </si>
  <si>
    <t>PICV Body</t>
  </si>
  <si>
    <t>Venturi</t>
  </si>
  <si>
    <t>Min flow</t>
  </si>
  <si>
    <t>Max Flow</t>
  </si>
  <si>
    <t>Setting 1</t>
  </si>
  <si>
    <t>Setting 2</t>
  </si>
  <si>
    <t>Setting 3</t>
  </si>
  <si>
    <t>Setting 4</t>
  </si>
  <si>
    <t>Setting 5</t>
  </si>
  <si>
    <t>Setting 6</t>
  </si>
  <si>
    <t>Setting 7</t>
  </si>
  <si>
    <t>Setting 8</t>
  </si>
  <si>
    <t>Setting 9</t>
  </si>
  <si>
    <t>Setting 10</t>
  </si>
  <si>
    <t>Assembly2</t>
  </si>
  <si>
    <t>149400A G40</t>
  </si>
  <si>
    <t>1/2"</t>
  </si>
  <si>
    <t>F0001982</t>
  </si>
  <si>
    <t>145444 H20</t>
  </si>
  <si>
    <t>F0001977</t>
  </si>
  <si>
    <t>*</t>
  </si>
  <si>
    <t>149400A G90</t>
  </si>
  <si>
    <t>F0001978</t>
  </si>
  <si>
    <t>149400A 1G8</t>
  </si>
  <si>
    <t>145444 H40</t>
  </si>
  <si>
    <t>F0001979</t>
  </si>
  <si>
    <t>149400A 3G5</t>
  </si>
  <si>
    <t>145444 H80</t>
  </si>
  <si>
    <t>F0001980</t>
  </si>
  <si>
    <t>149500A G90</t>
  </si>
  <si>
    <t>3/4"</t>
  </si>
  <si>
    <t>F0001983</t>
  </si>
  <si>
    <t>145554 H20</t>
  </si>
  <si>
    <t>149500A 1G8</t>
  </si>
  <si>
    <t>145554 H40</t>
  </si>
  <si>
    <t>149500A 3G5</t>
  </si>
  <si>
    <t>145554 H80</t>
  </si>
  <si>
    <t>149500A 5G3</t>
  </si>
  <si>
    <t>145554 1H2</t>
  </si>
  <si>
    <t>F0001981</t>
  </si>
  <si>
    <t>149600A 7G9</t>
  </si>
  <si>
    <t>1"</t>
  </si>
  <si>
    <t>F0001984</t>
  </si>
  <si>
    <t>145664 1H8</t>
  </si>
  <si>
    <t>149600A 13G</t>
  </si>
  <si>
    <t>145664 3H0</t>
  </si>
  <si>
    <t>NONE</t>
  </si>
  <si>
    <t>149600A 16G</t>
  </si>
  <si>
    <t>145664 3H7</t>
  </si>
  <si>
    <t>Flow Rates by pipe size</t>
  </si>
  <si>
    <t>Product Selector</t>
  </si>
  <si>
    <t>Flow Rate by Assembly</t>
  </si>
  <si>
    <t>Label Info</t>
  </si>
  <si>
    <t>Pipe</t>
  </si>
  <si>
    <t>Min</t>
  </si>
  <si>
    <t>Max</t>
  </si>
  <si>
    <t>Min GPM</t>
  </si>
  <si>
    <t>Max GPM</t>
  </si>
  <si>
    <t xml:space="preserve">1/2" </t>
  </si>
  <si>
    <t xml:space="preserve">3/4" </t>
  </si>
  <si>
    <t xml:space="preserve">1" </t>
  </si>
  <si>
    <t>Assembly No.</t>
  </si>
  <si>
    <t xml:space="preserve"> Desc 1</t>
  </si>
  <si>
    <t>Desc 2</t>
  </si>
  <si>
    <t>1/2" FNPT 0.10 - 0.40 GPM</t>
  </si>
  <si>
    <t>1/2" FNPT x 1/2" FNPT</t>
  </si>
  <si>
    <t>0.10 - 0.40 GPM</t>
  </si>
  <si>
    <t>0.3 Cv</t>
  </si>
  <si>
    <t>1/2" FNPT 0.40 - 0.90 GPM</t>
  </si>
  <si>
    <t>0.40 - 0.90 GPM</t>
  </si>
  <si>
    <t>0.6 Cv</t>
  </si>
  <si>
    <t>1/2" FNPT 0.90 - 1.80 GPM</t>
  </si>
  <si>
    <t>0.90 - 1.80 GPM</t>
  </si>
  <si>
    <t>1.3 Cv</t>
  </si>
  <si>
    <t>1/2" FNPT 1.80 - 3.50 GPM</t>
  </si>
  <si>
    <t>1.80 - 3.50 GPM</t>
  </si>
  <si>
    <t>2.7 Cv</t>
  </si>
  <si>
    <t>3/4" FNPT 0.40 - 0.90 GPM</t>
  </si>
  <si>
    <t>3/4" FNPT x 3/4" FNPT</t>
  </si>
  <si>
    <t>3/4" FNPT 0.90 - 1.80 GPM</t>
  </si>
  <si>
    <t>3/4" FNPT 1.80 - 3.50 GPM</t>
  </si>
  <si>
    <t>3/4" FNPT 3.50 - 5.30 GPM</t>
  </si>
  <si>
    <t>3.50 - 5.30 GPM</t>
  </si>
  <si>
    <t>5.8 Cv</t>
  </si>
  <si>
    <t>1" FNPT 5.30 - 7.90 GPM</t>
  </si>
  <si>
    <t>1" FNPT x 1" FNPT</t>
  </si>
  <si>
    <t>5.30 - 7.90 GPM</t>
  </si>
  <si>
    <t>1" FNPT 7.90 - 13.0 GPM</t>
  </si>
  <si>
    <t>7.90 - 13.0 GPM</t>
  </si>
  <si>
    <t>11.1 Cv</t>
  </si>
  <si>
    <t>1" FNPT 7.90 - 16.0 GPM</t>
  </si>
  <si>
    <t>7.90 - 16.0 GPM</t>
  </si>
  <si>
    <t>PICV Dial Setting by Assembly and Flow Rate</t>
  </si>
  <si>
    <t>Assembly Number</t>
  </si>
  <si>
    <t>Flow Rate</t>
  </si>
  <si>
    <t>Flow Rate in GPM</t>
  </si>
  <si>
    <t>X</t>
  </si>
  <si>
    <t>PICV "Set To" Flow Rate</t>
  </si>
  <si>
    <t>Dial Setting</t>
  </si>
  <si>
    <t>Part Number</t>
  </si>
  <si>
    <t>Venturi CV</t>
  </si>
  <si>
    <t>149</t>
  </si>
  <si>
    <t>P:\Labels - Legi Files\Logos\CALEFFI_Black.jpg</t>
  </si>
  <si>
    <t>FLOWMATIC EXPRESS COIL KIT</t>
  </si>
  <si>
    <t>1/2 FNPT</t>
  </si>
  <si>
    <t>8016615703191</t>
  </si>
  <si>
    <t>P:\Labels - Legi Files\Logos\ICC.JPG</t>
  </si>
  <si>
    <t>Made in Italy</t>
  </si>
  <si>
    <t>0.10 – 0.40 GPM</t>
  </si>
  <si>
    <t>360 PSI</t>
  </si>
  <si>
    <t>0.3</t>
  </si>
  <si>
    <t>8016615703207</t>
  </si>
  <si>
    <t>0.6</t>
  </si>
  <si>
    <t xml:space="preserve">P:\Labels - Legi Files\Logos\CALEFFI_Black.jpg </t>
  </si>
  <si>
    <t>8016615703214</t>
  </si>
  <si>
    <t xml:space="preserve">P:\Labels - Legi Files\Logos\ICC.JPG </t>
  </si>
  <si>
    <t xml:space="preserve">360 PSI </t>
  </si>
  <si>
    <t>1.3</t>
  </si>
  <si>
    <t>8016615703221</t>
  </si>
  <si>
    <t>1.80 – 3.50 GPM</t>
  </si>
  <si>
    <t>2.7</t>
  </si>
  <si>
    <t xml:space="preserve">149 </t>
  </si>
  <si>
    <t xml:space="preserve">FLOWMATIC EXPRESS COIL KIT </t>
  </si>
  <si>
    <t>3/4 FNPT</t>
  </si>
  <si>
    <t>8016615703238</t>
  </si>
  <si>
    <t>0.40 – 0.90GPM</t>
  </si>
  <si>
    <t>8016615703245</t>
  </si>
  <si>
    <t>0.90 - 1.30GPM</t>
  </si>
  <si>
    <t>8016615703252</t>
  </si>
  <si>
    <t>1.30 – 3.50 GPM</t>
  </si>
  <si>
    <t>8016615703269</t>
  </si>
  <si>
    <t>3.50 – 5.30 GPM</t>
  </si>
  <si>
    <t>5.8</t>
  </si>
  <si>
    <t>1 FNPT</t>
  </si>
  <si>
    <t>8016615703276</t>
  </si>
  <si>
    <t>5.30 – 7.90 GPM</t>
  </si>
  <si>
    <t>8016615703283</t>
  </si>
  <si>
    <t>7.90 – 13 GPM</t>
  </si>
  <si>
    <t>11.1</t>
  </si>
  <si>
    <t>8016615703856</t>
  </si>
  <si>
    <t>7.90 – 16 GPM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</si>
</sst>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quot; gpm&quot;"/>
  </numFmts>
  <fonts count="9" x14ac:knownFonts="1">
    <font>
      <sz val="11"/>
      <color theme="1"/>
      <name val="Calibri"/>
      <scheme val="minor"/>
    </font>
    <font>
      <b/>
      <sz val="14"/>
      <color theme="1"/>
      <name val="Calibri"/>
      <family val="2"/>
    </font>
    <font>
      <sz val="11"/>
      <color theme="1"/>
      <name val="Calibri"/>
      <family val="2"/>
    </font>
    <font>
      <b/>
      <sz val="18"/>
      <color theme="1"/>
      <name val="Calibri"/>
      <family val="2"/>
    </font>
    <font>
      <sz val="14"/>
      <color theme="1"/>
      <name val="Calibri"/>
      <family val="2"/>
    </font>
    <font>
      <sz val="11"/>
      <name val="Calibri"/>
      <family val="2"/>
    </font>
    <font>
      <b/>
      <sz val="11"/>
      <color theme="1"/>
      <name val="Calibri"/>
      <family val="2"/>
    </font>
    <font>
      <sz val="12"/>
      <color theme="1"/>
      <name val="Calibri"/>
      <family val="2"/>
    </font>
    <font>
      <b/>
      <sz val="12"/>
      <color theme="1"/>
      <name val="Calibri"/>
      <family val="2"/>
    </font>
  </fonts>
  <fills count="7">
    <fill>
      <patternFill patternType="none"/>
    </fill>
    <fill>
      <patternFill patternType="gray125"/>
    </fill>
    <fill>
      <patternFill patternType="solid">
        <fgColor theme="6"/>
        <bgColor theme="6"/>
      </patternFill>
    </fill>
    <fill>
      <patternFill patternType="solid">
        <fgColor rgb="FFFF0000"/>
        <bgColor rgb="FFFF0000"/>
      </patternFill>
    </fill>
    <fill>
      <patternFill patternType="solid">
        <fgColor rgb="FFFFFF00"/>
        <bgColor rgb="FFFFFF00"/>
      </patternFill>
    </fill>
    <fill>
      <patternFill patternType="solid">
        <fgColor rgb="FFD9E2F3"/>
        <bgColor rgb="FFD9E2F3"/>
      </patternFill>
    </fill>
    <fill>
      <patternFill patternType="solid">
        <fgColor theme="1"/>
        <bgColor theme="1"/>
      </patternFill>
    </fill>
  </fills>
  <borders count="2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style="thin">
        <color rgb="FF8EAADB"/>
      </left>
      <right/>
      <top style="thin">
        <color rgb="FF8EAADB"/>
      </top>
      <bottom style="thin">
        <color rgb="FF8EAADB"/>
      </bottom>
      <diagonal/>
    </border>
    <border>
      <left/>
      <right/>
      <top style="thin">
        <color rgb="FF8EAADB"/>
      </top>
      <bottom style="thin">
        <color rgb="FF8EAADB"/>
      </bottom>
      <diagonal/>
    </border>
    <border>
      <left style="thin">
        <color rgb="FF8EAADB"/>
      </left>
      <right/>
      <top style="thin">
        <color rgb="FF8EAADB"/>
      </top>
      <bottom style="thin">
        <color rgb="FF8EAADB"/>
      </bottom>
      <diagonal/>
    </border>
    <border>
      <left/>
      <right/>
      <top style="thin">
        <color rgb="FF8EAADB"/>
      </top>
      <bottom style="thin">
        <color rgb="FF8EAADB"/>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theme="9"/>
      </left>
      <right style="thin">
        <color theme="9"/>
      </right>
      <top style="thin">
        <color rgb="FFA8D08D"/>
      </top>
      <bottom style="thin">
        <color rgb="FFA8D08D"/>
      </bottom>
      <diagonal/>
    </border>
    <border>
      <left style="thin">
        <color theme="9"/>
      </left>
      <right style="thin">
        <color theme="9"/>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s>
  <cellStyleXfs count="1">
    <xf numFmtId="0" fontId="0" fillId="0" borderId="0"/>
  </cellStyleXfs>
  <cellXfs count="62">
    <xf numFmtId="0" fontId="0" fillId="0" borderId="0" xfId="0"/>
    <xf numFmtId="0" fontId="1" fillId="0" borderId="0" xfId="0" applyFont="1" applyAlignment="1">
      <alignment horizontal="center"/>
    </xf>
    <xf numFmtId="0" fontId="2" fillId="0" borderId="0" xfId="0" applyFont="1" applyAlignment="1">
      <alignment horizontal="center"/>
    </xf>
    <xf numFmtId="0" fontId="2" fillId="0" borderId="0" xfId="0" applyFont="1"/>
    <xf numFmtId="0" fontId="1" fillId="0" borderId="0" xfId="0" applyFont="1" applyAlignment="1">
      <alignment horizontal="right"/>
    </xf>
    <xf numFmtId="0" fontId="2" fillId="0" borderId="0" xfId="0" applyFont="1" applyAlignment="1">
      <alignment horizontal="right"/>
    </xf>
    <xf numFmtId="0" fontId="1" fillId="3" borderId="3" xfId="0" applyFont="1" applyFill="1" applyBorder="1"/>
    <xf numFmtId="0" fontId="4" fillId="0" borderId="0" xfId="0" applyFont="1"/>
    <xf numFmtId="0" fontId="2" fillId="0" borderId="2" xfId="0" applyFont="1" applyBorder="1"/>
    <xf numFmtId="1" fontId="2" fillId="0" borderId="2" xfId="0" applyNumberFormat="1" applyFont="1" applyBorder="1"/>
    <xf numFmtId="0" fontId="1" fillId="0" borderId="0" xfId="0" applyFont="1"/>
    <xf numFmtId="0" fontId="2" fillId="0" borderId="0" xfId="0" quotePrefix="1" applyFont="1"/>
    <xf numFmtId="0" fontId="6" fillId="0" borderId="0" xfId="0" applyFont="1"/>
    <xf numFmtId="2" fontId="2" fillId="0" borderId="0" xfId="0" applyNumberFormat="1" applyFont="1"/>
    <xf numFmtId="0" fontId="2" fillId="5" borderId="7" xfId="0" applyFont="1" applyFill="1" applyBorder="1"/>
    <xf numFmtId="0" fontId="2" fillId="5" borderId="8" xfId="0" applyFont="1" applyFill="1" applyBorder="1"/>
    <xf numFmtId="0" fontId="2" fillId="5" borderId="3" xfId="0" applyFont="1" applyFill="1" applyBorder="1"/>
    <xf numFmtId="1" fontId="2" fillId="0" borderId="0" xfId="0" applyNumberFormat="1" applyFont="1"/>
    <xf numFmtId="0" fontId="2" fillId="0" borderId="9" xfId="0" applyFont="1" applyBorder="1"/>
    <xf numFmtId="0" fontId="2" fillId="0" borderId="10" xfId="0" applyFont="1" applyBorder="1"/>
    <xf numFmtId="0" fontId="7" fillId="0" borderId="0" xfId="0" applyFont="1"/>
    <xf numFmtId="0" fontId="2" fillId="0" borderId="11" xfId="0" applyFont="1" applyBorder="1"/>
    <xf numFmtId="164" fontId="2" fillId="0" borderId="2" xfId="0" applyNumberFormat="1" applyFont="1" applyBorder="1"/>
    <xf numFmtId="0" fontId="2" fillId="0" borderId="2" xfId="0" applyFont="1" applyBorder="1" applyAlignment="1">
      <alignment horizontal="center"/>
    </xf>
    <xf numFmtId="0" fontId="2" fillId="6" borderId="2" xfId="0" quotePrefix="1" applyFont="1" applyFill="1" applyBorder="1" applyAlignment="1">
      <alignment horizontal="center"/>
    </xf>
    <xf numFmtId="0" fontId="2" fillId="6" borderId="2" xfId="0" applyFont="1" applyFill="1" applyBorder="1" applyAlignment="1">
      <alignment horizontal="center"/>
    </xf>
    <xf numFmtId="0" fontId="2" fillId="6" borderId="12" xfId="0" applyFont="1" applyFill="1" applyBorder="1" applyAlignment="1">
      <alignment horizontal="center"/>
    </xf>
    <xf numFmtId="0" fontId="2" fillId="0" borderId="11" xfId="0" applyFont="1" applyBorder="1" applyAlignment="1">
      <alignment horizontal="center"/>
    </xf>
    <xf numFmtId="164" fontId="2" fillId="0" borderId="13" xfId="0" applyNumberFormat="1" applyFont="1" applyBorder="1"/>
    <xf numFmtId="0" fontId="2" fillId="0" borderId="14" xfId="0" applyFont="1" applyBorder="1" applyAlignment="1">
      <alignment horizontal="center"/>
    </xf>
    <xf numFmtId="164" fontId="2" fillId="0" borderId="2" xfId="0" applyNumberFormat="1" applyFont="1" applyBorder="1" applyAlignment="1">
      <alignment horizontal="center"/>
    </xf>
    <xf numFmtId="164" fontId="2" fillId="6" borderId="2" xfId="0" applyNumberFormat="1" applyFont="1" applyFill="1" applyBorder="1" applyAlignment="1">
      <alignment horizontal="center"/>
    </xf>
    <xf numFmtId="164" fontId="2" fillId="6" borderId="12" xfId="0" applyNumberFormat="1" applyFont="1" applyFill="1" applyBorder="1" applyAlignment="1">
      <alignment horizontal="center"/>
    </xf>
    <xf numFmtId="164" fontId="2" fillId="0" borderId="11" xfId="0" applyNumberFormat="1" applyFont="1" applyBorder="1" applyAlignment="1">
      <alignment horizontal="center"/>
    </xf>
    <xf numFmtId="0" fontId="2" fillId="0" borderId="16" xfId="0" applyFont="1" applyBorder="1"/>
    <xf numFmtId="164" fontId="2" fillId="6" borderId="17" xfId="0" applyNumberFormat="1" applyFont="1" applyFill="1" applyBorder="1" applyAlignment="1">
      <alignment horizontal="center"/>
    </xf>
    <xf numFmtId="164" fontId="2" fillId="0" borderId="16" xfId="0" applyNumberFormat="1" applyFont="1" applyBorder="1" applyAlignment="1">
      <alignment horizontal="center"/>
    </xf>
    <xf numFmtId="164" fontId="2" fillId="0" borderId="18" xfId="0" applyNumberFormat="1" applyFont="1" applyBorder="1" applyAlignment="1">
      <alignment horizontal="center"/>
    </xf>
    <xf numFmtId="0" fontId="2" fillId="0" borderId="0" xfId="0" applyFont="1" applyAlignment="1">
      <alignment vertical="center" wrapText="1"/>
    </xf>
    <xf numFmtId="0" fontId="2" fillId="0" borderId="19" xfId="0" applyFont="1" applyBorder="1"/>
    <xf numFmtId="0" fontId="2" fillId="0" borderId="20" xfId="0" applyFont="1" applyBorder="1"/>
    <xf numFmtId="0" fontId="2" fillId="0" borderId="22" xfId="0" applyFont="1" applyBorder="1"/>
    <xf numFmtId="0" fontId="1" fillId="2" borderId="17" xfId="0" applyFont="1" applyFill="1" applyBorder="1"/>
    <xf numFmtId="0" fontId="2" fillId="0" borderId="21" xfId="0" applyFont="1" applyBorder="1"/>
    <xf numFmtId="0" fontId="2" fillId="0" borderId="21" xfId="0" applyFont="1" applyBorder="1" applyProtection="1">
      <protection locked="0"/>
    </xf>
    <xf numFmtId="0" fontId="2" fillId="0" borderId="0" xfId="0" applyFont="1" applyProtection="1">
      <protection locked="0"/>
    </xf>
    <xf numFmtId="0" fontId="0" fillId="0" borderId="0" xfId="0" applyProtection="1">
      <protection locked="0"/>
    </xf>
    <xf numFmtId="0" fontId="2" fillId="0" borderId="1" xfId="0" applyFont="1" applyBorder="1" applyProtection="1">
      <protection locked="0"/>
    </xf>
    <xf numFmtId="0" fontId="2" fillId="0" borderId="0" xfId="0" applyFont="1" applyAlignment="1">
      <alignment horizontal="center" vertical="center"/>
    </xf>
    <xf numFmtId="0" fontId="0" fillId="0" borderId="0" xfId="0"/>
    <xf numFmtId="0" fontId="2" fillId="0" borderId="0" xfId="0" applyFont="1" applyAlignment="1">
      <alignment horizontal="left" vertical="center" wrapText="1"/>
    </xf>
    <xf numFmtId="0" fontId="1" fillId="0" borderId="0" xfId="0" applyFont="1" applyAlignment="1">
      <alignment horizontal="center"/>
    </xf>
    <xf numFmtId="0" fontId="2" fillId="0" borderId="0" xfId="0" applyFont="1" applyAlignment="1">
      <alignment horizontal="left" vertical="top" wrapText="1"/>
    </xf>
    <xf numFmtId="0" fontId="3" fillId="0" borderId="0" xfId="0" applyFont="1" applyAlignment="1">
      <alignment horizontal="center" vertical="center"/>
    </xf>
    <xf numFmtId="0" fontId="1" fillId="4" borderId="4" xfId="0" applyFont="1" applyFill="1" applyBorder="1" applyAlignment="1">
      <alignment horizontal="left"/>
    </xf>
    <xf numFmtId="0" fontId="5" fillId="0" borderId="5" xfId="0" applyFont="1" applyBorder="1"/>
    <xf numFmtId="0" fontId="5" fillId="0" borderId="6" xfId="0" applyFont="1" applyBorder="1"/>
    <xf numFmtId="0" fontId="1" fillId="0" borderId="0" xfId="0" applyFont="1" applyAlignment="1">
      <alignment horizontal="left"/>
    </xf>
    <xf numFmtId="0" fontId="8" fillId="0" borderId="0" xfId="0" applyFont="1" applyAlignment="1">
      <alignment horizontal="center"/>
    </xf>
    <xf numFmtId="0" fontId="8" fillId="0" borderId="0" xfId="0" applyFont="1" applyAlignment="1">
      <alignment horizontal="center" vertical="center" textRotation="90"/>
    </xf>
    <xf numFmtId="0" fontId="8" fillId="0" borderId="15" xfId="0" applyFont="1" applyBorder="1" applyAlignment="1">
      <alignment horizontal="center" vertical="center" textRotation="90"/>
    </xf>
    <xf numFmtId="0" fontId="5" fillId="0" borderId="15" xfId="0" applyFont="1" applyBorder="1"/>
  </cellXfs>
  <cellStyles count="1">
    <cellStyle name="Normal" xfId="0" builtinId="0"/>
  </cellStyles>
  <dxfs count="36">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C5E0B3"/>
          <bgColor rgb="FFC5E0B3"/>
        </patternFill>
      </fill>
    </dxf>
    <dxf>
      <fill>
        <patternFill patternType="solid">
          <fgColor rgb="FFFFFF00"/>
          <bgColor rgb="FFFFFF00"/>
        </patternFill>
      </fill>
    </dxf>
    <dxf>
      <fill>
        <patternFill patternType="solid">
          <fgColor rgb="FFC5E0B3"/>
          <bgColor rgb="FFC5E0B3"/>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solid">
          <fgColor rgb="FFD9E2F3"/>
          <bgColor rgb="FFD9E2F3"/>
        </patternFill>
      </fill>
    </dxf>
    <dxf>
      <fill>
        <patternFill patternType="solid">
          <fgColor rgb="FFD8D8D8"/>
          <bgColor rgb="FFD8D8D8"/>
        </patternFill>
      </fill>
    </dxf>
    <dxf>
      <fill>
        <patternFill patternType="solid">
          <fgColor theme="1"/>
          <bgColor theme="1"/>
        </patternFill>
      </fill>
    </dxf>
    <dxf>
      <fill>
        <patternFill patternType="solid">
          <fgColor rgb="FFD9E2F3"/>
          <bgColor rgb="FFD9E2F3"/>
        </patternFill>
      </fill>
    </dxf>
    <dxf>
      <fill>
        <patternFill patternType="solid">
          <fgColor rgb="FFD8D8D8"/>
          <bgColor rgb="FFD8D8D8"/>
        </patternFill>
      </fill>
    </dxf>
    <dxf>
      <fill>
        <patternFill patternType="solid">
          <fgColor theme="1"/>
          <bgColor theme="1"/>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8">
    <tableStyle name="Entry-style" pivot="0" count="3" xr9:uid="{00000000-0011-0000-FFFF-FFFF00000000}">
      <tableStyleElement type="headerRow" dxfId="35"/>
      <tableStyleElement type="firstRowStripe" dxfId="34"/>
      <tableStyleElement type="secondRowStripe" dxfId="33"/>
    </tableStyle>
    <tableStyle name="Data Tables-style" pivot="0" count="3" xr9:uid="{00000000-0011-0000-FFFF-FFFF01000000}">
      <tableStyleElement type="headerRow" dxfId="32"/>
      <tableStyleElement type="firstRowStripe" dxfId="31"/>
      <tableStyleElement type="secondRowStripe" dxfId="30"/>
    </tableStyle>
    <tableStyle name="Data Tables-style 2" pivot="0" count="3" xr9:uid="{00000000-0011-0000-FFFF-FFFF02000000}">
      <tableStyleElement type="headerRow" dxfId="29"/>
      <tableStyleElement type="firstRowStripe" dxfId="28"/>
      <tableStyleElement type="secondRowStripe" dxfId="27"/>
    </tableStyle>
    <tableStyle name="Data Tables-style 3" pivot="0" count="3" xr9:uid="{00000000-0011-0000-FFFF-FFFF03000000}">
      <tableStyleElement type="headerRow" dxfId="26"/>
      <tableStyleElement type="firstRowStripe" dxfId="25"/>
      <tableStyleElement type="secondRowStripe" dxfId="24"/>
    </tableStyle>
    <tableStyle name="Data Tables-style 4" pivot="0" count="3" xr9:uid="{00000000-0011-0000-FFFF-FFFF04000000}">
      <tableStyleElement type="headerRow" dxfId="23"/>
      <tableStyleElement type="firstRowStripe" dxfId="22"/>
      <tableStyleElement type="secondRowStripe" dxfId="21"/>
    </tableStyle>
    <tableStyle name="Data Tables-style 5" pivot="0" count="3" xr9:uid="{00000000-0011-0000-FFFF-FFFF05000000}">
      <tableStyleElement type="headerRow" dxfId="20"/>
      <tableStyleElement type="firstRowStripe" dxfId="19"/>
      <tableStyleElement type="secondRowStripe" dxfId="18"/>
    </tableStyle>
    <tableStyle name="Data Tables-style 6" pivot="0" count="3" xr9:uid="{00000000-0011-0000-FFFF-FFFF06000000}">
      <tableStyleElement type="headerRow" dxfId="17"/>
      <tableStyleElement type="firstRowStripe" dxfId="16"/>
      <tableStyleElement type="secondRowStripe" dxfId="15"/>
    </tableStyle>
    <tableStyle name="Data Tables-style 7" pivot="0" count="3" xr9:uid="{00000000-0011-0000-FFFF-FFFF07000000}">
      <tableStyleElement type="headerRow" dxfId="14"/>
      <tableStyleElement type="firstRowStrip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7</xdr:col>
      <xdr:colOff>209550</xdr:colOff>
      <xdr:row>8</xdr:row>
      <xdr:rowOff>142875</xdr:rowOff>
    </xdr:from>
    <xdr:ext cx="1247775" cy="600075"/>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123825</xdr:colOff>
      <xdr:row>12</xdr:row>
      <xdr:rowOff>142875</xdr:rowOff>
    </xdr:from>
    <xdr:ext cx="4429125" cy="590550"/>
    <xdr:pic>
      <xdr:nvPicPr>
        <xdr:cNvPr id="3" name="image3.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7</xdr:col>
      <xdr:colOff>9525</xdr:colOff>
      <xdr:row>17</xdr:row>
      <xdr:rowOff>19050</xdr:rowOff>
    </xdr:from>
    <xdr:ext cx="4610100" cy="895350"/>
    <xdr:pic>
      <xdr:nvPicPr>
        <xdr:cNvPr id="4" name="image4.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2</xdr:row>
      <xdr:rowOff>0</xdr:rowOff>
    </xdr:from>
    <xdr:ext cx="1600200" cy="58102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7:T57">
  <tableColumns count="20">
    <tableColumn id="1" xr3:uid="{00000000-0010-0000-0000-000001000000}" name="PO Line No." dataDxfId="11"/>
    <tableColumn id="2" xr3:uid="{00000000-0010-0000-0000-000002000000}" name="Part Number (select)" dataDxfId="10"/>
    <tableColumn id="3" xr3:uid="{00000000-0010-0000-0000-000003000000}" name="Tag Number (if known)" dataDxfId="9"/>
    <tableColumn id="4" xr3:uid="{00000000-0010-0000-0000-000004000000}" name="Product Description" dataDxfId="1">
      <calculatedColumnFormula>IF(Entry!$B8="","",VLOOKUP(Entry!$B8,'Data Tables'!$Q$18:$R$28,2,"false"))</calculatedColumnFormula>
    </tableColumn>
    <tableColumn id="5" xr3:uid="{00000000-0010-0000-0000-000005000000}" name="Venturi Cv" dataDxfId="0">
      <calculatedColumnFormula>IF(Entry!$B8="","",VLOOKUP(Entry!$B8,'Data Tables'!$Q$18:$U$28,5,"false"))</calculatedColumnFormula>
    </tableColumn>
    <tableColumn id="6" xr3:uid="{00000000-0010-0000-0000-000006000000}" name="CHECKER"/>
    <tableColumn id="7" xr3:uid="{00000000-0010-0000-0000-000007000000}" name="Label QR Code"/>
    <tableColumn id="8" xr3:uid="{00000000-0010-0000-0000-000008000000}" name="Series"/>
    <tableColumn id="9" xr3:uid="{00000000-0010-0000-0000-000009000000}" name="Logo"/>
    <tableColumn id="10" xr3:uid="{00000000-0010-0000-0000-00000A000000}" name="Description 1"/>
    <tableColumn id="11" xr3:uid="{00000000-0010-0000-0000-00000B000000}" name="Description 2"/>
    <tableColumn id="12" xr3:uid="{00000000-0010-0000-0000-00000C000000}" name="Bar Code"/>
    <tableColumn id="13" xr3:uid="{00000000-0010-0000-0000-00000D000000}" name="IAPMP Logo"/>
    <tableColumn id="14" xr3:uid="{00000000-0010-0000-0000-00000E000000}" name="Lead"/>
    <tableColumn id="15" xr3:uid="{00000000-0010-0000-0000-00000F000000}" name="Lead Description"/>
    <tableColumn id="16" xr3:uid="{00000000-0010-0000-0000-000010000000}" name="County of Origin"/>
    <tableColumn id="17" xr3:uid="{00000000-0010-0000-0000-000011000000}" name="Product Graphic"/>
    <tableColumn id="18" xr3:uid="{00000000-0010-0000-0000-000012000000}" name="PSI Range"/>
    <tableColumn id="19" xr3:uid="{00000000-0010-0000-0000-000013000000}" name="Max PSI"/>
    <tableColumn id="20" xr3:uid="{00000000-0010-0000-0000-000014000000}" name="Venturi CV2"/>
  </tableColumns>
  <tableStyleInfo name="Entry-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C2:T13">
  <tableColumns count="18">
    <tableColumn id="1" xr3:uid="{00000000-0010-0000-0100-000001000000}" name="Assembly"/>
    <tableColumn id="2" xr3:uid="{00000000-0010-0000-0100-000002000000}" name="Pipe Size"/>
    <tableColumn id="3" xr3:uid="{00000000-0010-0000-0100-000003000000}" name="Main Body"/>
    <tableColumn id="4" xr3:uid="{00000000-0010-0000-0100-000004000000}" name="PICV Body"/>
    <tableColumn id="5" xr3:uid="{00000000-0010-0000-0100-000005000000}" name="Venturi"/>
    <tableColumn id="6" xr3:uid="{00000000-0010-0000-0100-000006000000}" name="Min flow"/>
    <tableColumn id="7" xr3:uid="{00000000-0010-0000-0100-000007000000}" name="Max Flow"/>
    <tableColumn id="8" xr3:uid="{00000000-0010-0000-0100-000008000000}" name="Setting 1"/>
    <tableColumn id="9" xr3:uid="{00000000-0010-0000-0100-000009000000}" name="Setting 2"/>
    <tableColumn id="10" xr3:uid="{00000000-0010-0000-0100-00000A000000}" name="Setting 3"/>
    <tableColumn id="11" xr3:uid="{00000000-0010-0000-0100-00000B000000}" name="Setting 4"/>
    <tableColumn id="12" xr3:uid="{00000000-0010-0000-0100-00000C000000}" name="Setting 5"/>
    <tableColumn id="13" xr3:uid="{00000000-0010-0000-0100-00000D000000}" name="Setting 6"/>
    <tableColumn id="14" xr3:uid="{00000000-0010-0000-0100-00000E000000}" name="Setting 7"/>
    <tableColumn id="15" xr3:uid="{00000000-0010-0000-0100-00000F000000}" name="Setting 8"/>
    <tableColumn id="16" xr3:uid="{00000000-0010-0000-0100-000010000000}" name="Setting 9"/>
    <tableColumn id="17" xr3:uid="{00000000-0010-0000-0100-000011000000}" name="Setting 10"/>
    <tableColumn id="18" xr3:uid="{00000000-0010-0000-0100-000012000000}" name="Assembly2"/>
  </tableColumns>
  <tableStyleInfo name="Data Tables-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C17:E20">
  <tableColumns count="3">
    <tableColumn id="1" xr3:uid="{00000000-0010-0000-0200-000001000000}" name="Pipe"/>
    <tableColumn id="2" xr3:uid="{00000000-0010-0000-0200-000002000000}" name="Min"/>
    <tableColumn id="3" xr3:uid="{00000000-0010-0000-0200-000003000000}" name="Max"/>
  </tableColumns>
  <tableStyleInfo name="Data Tables-style 2"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G17:K25">
  <tableColumns count="5">
    <tableColumn id="1" xr3:uid="{00000000-0010-0000-0300-000001000000}" name="Min GPM"/>
    <tableColumn id="2" xr3:uid="{00000000-0010-0000-0300-000002000000}" name="Max GPM"/>
    <tableColumn id="3" xr3:uid="{00000000-0010-0000-0300-000003000000}" name="1/2&quot; "/>
    <tableColumn id="4" xr3:uid="{00000000-0010-0000-0300-000004000000}" name="3/4&quot; "/>
    <tableColumn id="5" xr3:uid="{00000000-0010-0000-0300-000005000000}" name="1&quot; "/>
  </tableColumns>
  <tableStyleInfo name="Data Tables-style 3"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M17:O28">
  <tableColumns count="3">
    <tableColumn id="1" xr3:uid="{00000000-0010-0000-0400-000001000000}" name="Assembly"/>
    <tableColumn id="2" xr3:uid="{00000000-0010-0000-0400-000002000000}" name="Min GPM"/>
    <tableColumn id="3" xr3:uid="{00000000-0010-0000-0400-000003000000}" name="Max GPM"/>
  </tableColumns>
  <tableStyleInfo name="Data Tables-style 4"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Q17:V28">
  <tableColumns count="6">
    <tableColumn id="1" xr3:uid="{00000000-0010-0000-0500-000001000000}" name="Assembly No."/>
    <tableColumn id="2" xr3:uid="{00000000-0010-0000-0500-000002000000}" name="Product Description"/>
    <tableColumn id="3" xr3:uid="{00000000-0010-0000-0500-000003000000}" name=" Desc 1"/>
    <tableColumn id="4" xr3:uid="{00000000-0010-0000-0500-000004000000}" name="Desc 2"/>
    <tableColumn id="5" xr3:uid="{00000000-0010-0000-0500-000005000000}" name="Venturi Cv"/>
    <tableColumn id="6" xr3:uid="{00000000-0010-0000-0500-000006000000}" name="Bar Code"/>
  </tableColumns>
  <tableStyleInfo name="Data Tables-style 5"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7" displayName="Table_7" ref="C32:N71">
  <tableColumns count="12">
    <tableColumn id="1" xr3:uid="{00000000-0010-0000-0600-000001000000}" name="Flow Rate"/>
    <tableColumn id="2" xr3:uid="{00000000-0010-0000-0600-000002000000}" name="149400A G40"/>
    <tableColumn id="3" xr3:uid="{00000000-0010-0000-0600-000003000000}" name="149400A G90"/>
    <tableColumn id="4" xr3:uid="{00000000-0010-0000-0600-000004000000}" name="149400A 1G8"/>
    <tableColumn id="5" xr3:uid="{00000000-0010-0000-0600-000005000000}" name="149400A 3G5"/>
    <tableColumn id="6" xr3:uid="{00000000-0010-0000-0600-000006000000}" name="149500A G90"/>
    <tableColumn id="7" xr3:uid="{00000000-0010-0000-0600-000007000000}" name="149500A 1G8"/>
    <tableColumn id="8" xr3:uid="{00000000-0010-0000-0600-000008000000}" name="149500A 3G5"/>
    <tableColumn id="9" xr3:uid="{00000000-0010-0000-0600-000009000000}" name="149500A 5G3"/>
    <tableColumn id="10" xr3:uid="{00000000-0010-0000-0600-00000A000000}" name="149600A 7G9"/>
    <tableColumn id="11" xr3:uid="{00000000-0010-0000-0600-00000B000000}" name="149600A 13G"/>
    <tableColumn id="12" xr3:uid="{00000000-0010-0000-0600-00000C000000}" name="149600A 16G"/>
  </tableColumns>
  <tableStyleInfo name="Data Tables-style 6" showFirstColumn="1"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8" displayName="Table_8" ref="C75:N85">
  <tableColumns count="12">
    <tableColumn id="1" xr3:uid="{00000000-0010-0000-0700-000001000000}" name="Dial Setting"/>
    <tableColumn id="2" xr3:uid="{00000000-0010-0000-0700-000002000000}" name="149400A G40"/>
    <tableColumn id="3" xr3:uid="{00000000-0010-0000-0700-000003000000}" name="149400A G90"/>
    <tableColumn id="4" xr3:uid="{00000000-0010-0000-0700-000004000000}" name="149400A 1G8"/>
    <tableColumn id="5" xr3:uid="{00000000-0010-0000-0700-000005000000}" name="149400A 3G5"/>
    <tableColumn id="6" xr3:uid="{00000000-0010-0000-0700-000006000000}" name="149500A G90"/>
    <tableColumn id="7" xr3:uid="{00000000-0010-0000-0700-000007000000}" name="149500A 1G8"/>
    <tableColumn id="8" xr3:uid="{00000000-0010-0000-0700-000008000000}" name="149500A 3G5"/>
    <tableColumn id="9" xr3:uid="{00000000-0010-0000-0700-000009000000}" name="149500A 5G3"/>
    <tableColumn id="10" xr3:uid="{00000000-0010-0000-0700-00000A000000}" name="149600A 7G9"/>
    <tableColumn id="11" xr3:uid="{00000000-0010-0000-0700-00000B000000}" name="149600A 13G"/>
    <tableColumn id="12" xr3:uid="{00000000-0010-0000-0700-00000C000000}" name="149600A 16G"/>
  </tableColumns>
  <tableStyleInfo name="Data Tables-style 7"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table" Target="../tables/table3.xml"/><Relationship Id="rId1" Type="http://schemas.openxmlformats.org/officeDocument/2006/relationships/table" Target="../tables/table2.xml"/><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1000"/>
  <sheetViews>
    <sheetView showGridLines="0" workbookViewId="0"/>
  </sheetViews>
  <sheetFormatPr defaultColWidth="14.42578125" defaultRowHeight="15" customHeight="1" x14ac:dyDescent="0.25"/>
  <cols>
    <col min="1" max="1" width="3.5703125" customWidth="1"/>
    <col min="2" max="26" width="8.7109375" customWidth="1"/>
  </cols>
  <sheetData>
    <row r="2" spans="1:15" ht="18.75" x14ac:dyDescent="0.3">
      <c r="A2" s="51" t="s">
        <v>0</v>
      </c>
      <c r="B2" s="49"/>
      <c r="C2" s="49"/>
      <c r="D2" s="49"/>
      <c r="E2" s="49"/>
      <c r="F2" s="49"/>
      <c r="G2" s="49"/>
      <c r="H2" s="49"/>
      <c r="I2" s="49"/>
      <c r="J2" s="49"/>
      <c r="K2" s="49"/>
      <c r="L2" s="49"/>
    </row>
    <row r="3" spans="1:15" ht="18.75" x14ac:dyDescent="0.3">
      <c r="A3" s="1"/>
      <c r="B3" s="1"/>
      <c r="C3" s="1"/>
      <c r="D3" s="1"/>
      <c r="E3" s="1"/>
      <c r="F3" s="1"/>
      <c r="G3" s="1"/>
      <c r="H3" s="1"/>
      <c r="I3" s="1"/>
      <c r="J3" s="1"/>
      <c r="K3" s="1"/>
      <c r="L3" s="1"/>
    </row>
    <row r="4" spans="1:15" ht="18.75" x14ac:dyDescent="0.3">
      <c r="A4" s="1"/>
      <c r="B4" s="1" t="s">
        <v>1</v>
      </c>
      <c r="C4" s="1"/>
      <c r="D4" s="1"/>
      <c r="E4" s="1"/>
      <c r="F4" s="1"/>
      <c r="G4" s="1"/>
      <c r="H4" s="1"/>
      <c r="I4" s="1"/>
      <c r="J4" s="1"/>
      <c r="K4" s="1"/>
      <c r="L4" s="1"/>
    </row>
    <row r="5" spans="1:15" x14ac:dyDescent="0.25">
      <c r="A5" s="2"/>
      <c r="B5" s="52" t="s">
        <v>2</v>
      </c>
      <c r="C5" s="49"/>
      <c r="D5" s="49"/>
      <c r="E5" s="49"/>
      <c r="F5" s="49"/>
      <c r="G5" s="49"/>
      <c r="H5" s="49"/>
      <c r="I5" s="49"/>
      <c r="J5" s="49"/>
      <c r="K5" s="49"/>
      <c r="L5" s="49"/>
      <c r="M5" s="49"/>
      <c r="N5" s="49"/>
      <c r="O5" s="49"/>
    </row>
    <row r="6" spans="1:15" x14ac:dyDescent="0.25">
      <c r="A6" s="2"/>
      <c r="B6" s="49"/>
      <c r="C6" s="49"/>
      <c r="D6" s="49"/>
      <c r="E6" s="49"/>
      <c r="F6" s="49"/>
      <c r="G6" s="49"/>
      <c r="H6" s="49"/>
      <c r="I6" s="49"/>
      <c r="J6" s="49"/>
      <c r="K6" s="49"/>
      <c r="L6" s="49"/>
      <c r="M6" s="49"/>
      <c r="N6" s="49"/>
      <c r="O6" s="49"/>
    </row>
    <row r="7" spans="1:15" x14ac:dyDescent="0.25">
      <c r="A7" s="2"/>
      <c r="B7" s="49"/>
      <c r="C7" s="49"/>
      <c r="D7" s="49"/>
      <c r="E7" s="49"/>
      <c r="F7" s="49"/>
      <c r="G7" s="49"/>
      <c r="H7" s="49"/>
      <c r="I7" s="49"/>
      <c r="J7" s="49"/>
      <c r="K7" s="49"/>
      <c r="L7" s="49"/>
      <c r="M7" s="49"/>
      <c r="N7" s="49"/>
      <c r="O7" s="49"/>
    </row>
    <row r="8" spans="1:15" x14ac:dyDescent="0.25">
      <c r="A8" s="2"/>
      <c r="B8" s="49"/>
      <c r="C8" s="49"/>
      <c r="D8" s="49"/>
      <c r="E8" s="49"/>
      <c r="F8" s="49"/>
      <c r="G8" s="49"/>
      <c r="H8" s="49"/>
      <c r="I8" s="49"/>
      <c r="J8" s="49"/>
      <c r="K8" s="49"/>
      <c r="L8" s="49"/>
      <c r="M8" s="49"/>
      <c r="N8" s="49"/>
      <c r="O8" s="49"/>
    </row>
    <row r="10" spans="1:15" x14ac:dyDescent="0.25">
      <c r="A10" s="48">
        <v>1</v>
      </c>
      <c r="B10" s="50" t="s">
        <v>3</v>
      </c>
      <c r="C10" s="49"/>
      <c r="D10" s="49"/>
      <c r="E10" s="49"/>
      <c r="F10" s="49"/>
      <c r="G10" s="49"/>
    </row>
    <row r="11" spans="1:15" ht="15" customHeight="1" x14ac:dyDescent="0.25">
      <c r="A11" s="49"/>
      <c r="B11" s="49"/>
      <c r="C11" s="49"/>
      <c r="D11" s="49"/>
      <c r="E11" s="49"/>
      <c r="F11" s="49"/>
      <c r="G11" s="49"/>
    </row>
    <row r="12" spans="1:15" ht="15" customHeight="1" x14ac:dyDescent="0.25">
      <c r="A12" s="49"/>
      <c r="B12" s="49"/>
      <c r="C12" s="49"/>
      <c r="D12" s="49"/>
      <c r="E12" s="49"/>
      <c r="F12" s="49"/>
      <c r="G12" s="49"/>
    </row>
    <row r="13" spans="1:15" ht="15" customHeight="1" x14ac:dyDescent="0.25">
      <c r="A13" s="48">
        <v>2</v>
      </c>
      <c r="B13" s="50" t="s">
        <v>4</v>
      </c>
      <c r="C13" s="49"/>
      <c r="D13" s="49"/>
      <c r="E13" s="49"/>
      <c r="F13" s="49"/>
      <c r="G13" s="49"/>
    </row>
    <row r="14" spans="1:15" ht="15" customHeight="1" x14ac:dyDescent="0.25">
      <c r="A14" s="49"/>
      <c r="B14" s="49"/>
      <c r="C14" s="49"/>
      <c r="D14" s="49"/>
      <c r="E14" s="49"/>
      <c r="F14" s="49"/>
      <c r="G14" s="49"/>
    </row>
    <row r="15" spans="1:15" ht="15" customHeight="1" x14ac:dyDescent="0.25">
      <c r="A15" s="49"/>
      <c r="B15" s="49"/>
      <c r="C15" s="49"/>
      <c r="D15" s="49"/>
      <c r="E15" s="49"/>
      <c r="F15" s="49"/>
      <c r="G15" s="49"/>
    </row>
    <row r="16" spans="1:15" ht="15" customHeight="1" x14ac:dyDescent="0.25">
      <c r="A16" s="49"/>
      <c r="B16" s="49"/>
      <c r="C16" s="49"/>
      <c r="D16" s="49"/>
      <c r="E16" s="49"/>
      <c r="F16" s="49"/>
      <c r="G16" s="49"/>
    </row>
    <row r="17" spans="1:7" ht="15" customHeight="1" x14ac:dyDescent="0.25">
      <c r="A17" s="49"/>
      <c r="B17" s="49"/>
      <c r="C17" s="49"/>
      <c r="D17" s="49"/>
      <c r="E17" s="49"/>
      <c r="F17" s="49"/>
      <c r="G17" s="49"/>
    </row>
    <row r="18" spans="1:7" x14ac:dyDescent="0.25">
      <c r="A18" s="48">
        <v>3</v>
      </c>
      <c r="B18" s="50" t="s">
        <v>5</v>
      </c>
      <c r="C18" s="49"/>
      <c r="D18" s="49"/>
      <c r="E18" s="49"/>
      <c r="F18" s="49"/>
      <c r="G18" s="49"/>
    </row>
    <row r="19" spans="1:7" ht="15" customHeight="1" x14ac:dyDescent="0.25">
      <c r="A19" s="49"/>
      <c r="B19" s="49"/>
      <c r="C19" s="49"/>
      <c r="D19" s="49"/>
      <c r="E19" s="49"/>
      <c r="F19" s="49"/>
      <c r="G19" s="49"/>
    </row>
    <row r="20" spans="1:7" ht="15" customHeight="1" x14ac:dyDescent="0.25">
      <c r="A20" s="49"/>
      <c r="B20" s="49"/>
      <c r="C20" s="49"/>
      <c r="D20" s="49"/>
      <c r="E20" s="49"/>
      <c r="F20" s="49"/>
      <c r="G20" s="49"/>
    </row>
    <row r="21" spans="1:7" ht="15.75" customHeight="1" x14ac:dyDescent="0.25">
      <c r="A21" s="49"/>
      <c r="B21" s="49"/>
      <c r="C21" s="49"/>
      <c r="D21" s="49"/>
      <c r="E21" s="49"/>
      <c r="F21" s="49"/>
      <c r="G21" s="49"/>
    </row>
    <row r="22" spans="1:7" ht="15.75" customHeight="1" x14ac:dyDescent="0.25">
      <c r="A22" s="48">
        <v>4</v>
      </c>
      <c r="B22" s="50" t="s">
        <v>6</v>
      </c>
      <c r="C22" s="49"/>
      <c r="D22" s="49"/>
      <c r="E22" s="49"/>
      <c r="F22" s="49"/>
      <c r="G22" s="49"/>
    </row>
    <row r="23" spans="1:7" ht="15.75" customHeight="1" x14ac:dyDescent="0.25">
      <c r="A23" s="49"/>
      <c r="B23" s="49"/>
      <c r="C23" s="49"/>
      <c r="D23" s="49"/>
      <c r="E23" s="49"/>
      <c r="F23" s="49"/>
      <c r="G23" s="49"/>
    </row>
    <row r="24" spans="1:7" ht="15.75" customHeight="1" x14ac:dyDescent="0.25">
      <c r="A24" s="49"/>
      <c r="B24" s="49"/>
      <c r="C24" s="49"/>
      <c r="D24" s="49"/>
      <c r="E24" s="49"/>
      <c r="F24" s="49"/>
      <c r="G24" s="49"/>
    </row>
    <row r="25" spans="1:7" ht="15.75" customHeight="1" x14ac:dyDescent="0.25">
      <c r="A25" s="49"/>
      <c r="B25" s="49"/>
      <c r="C25" s="49"/>
      <c r="D25" s="49"/>
      <c r="E25" s="49"/>
      <c r="F25" s="49"/>
      <c r="G25" s="49"/>
    </row>
    <row r="26" spans="1:7" ht="15.75" customHeight="1" x14ac:dyDescent="0.25"/>
    <row r="27" spans="1:7" ht="15.75" customHeight="1" x14ac:dyDescent="0.25"/>
    <row r="28" spans="1:7" ht="15.75" customHeight="1" x14ac:dyDescent="0.25"/>
    <row r="29" spans="1:7" ht="15.75" customHeight="1" x14ac:dyDescent="0.25"/>
    <row r="30" spans="1:7" ht="15.75" customHeight="1" x14ac:dyDescent="0.25"/>
    <row r="31" spans="1:7" ht="15.75" customHeight="1" x14ac:dyDescent="0.25"/>
    <row r="32" spans="1:7"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MrWH0G4nLKcNOrCydCCfbeRM1ElpvrpXIw/yV/ldkIOR75s5YxQnAyPvEz5eialo9N/FO/NwPdUUrRXy3H4kFQ==" saltValue="j+ql9La0UrA/9Fc5TUp7Cw==" spinCount="100000" sheet="1" objects="1" scenarios="1"/>
  <mergeCells count="10">
    <mergeCell ref="A18:A21"/>
    <mergeCell ref="A22:A25"/>
    <mergeCell ref="B22:G25"/>
    <mergeCell ref="A2:L2"/>
    <mergeCell ref="B5:O8"/>
    <mergeCell ref="A10:A12"/>
    <mergeCell ref="B10:G12"/>
    <mergeCell ref="A13:A17"/>
    <mergeCell ref="B13:G17"/>
    <mergeCell ref="B18:G21"/>
  </mergeCells>
  <pageMargins left="0.2" right="0.2"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A8D08D"/>
  </sheetPr>
  <dimension ref="A1:Z1000"/>
  <sheetViews>
    <sheetView showGridLines="0" tabSelected="1" workbookViewId="0">
      <selection activeCell="A8" sqref="A8"/>
    </sheetView>
  </sheetViews>
  <sheetFormatPr defaultColWidth="14.42578125" defaultRowHeight="15" customHeight="1" x14ac:dyDescent="0.25"/>
  <cols>
    <col min="1" max="1" width="16.85546875" style="46" customWidth="1"/>
    <col min="2" max="2" width="27.7109375" style="46" customWidth="1"/>
    <col min="3" max="3" width="29.85546875" customWidth="1"/>
    <col min="4" max="4" width="26.5703125" customWidth="1"/>
    <col min="5" max="5" width="26.42578125" customWidth="1"/>
    <col min="6" max="6" width="13.7109375" hidden="1" customWidth="1"/>
    <col min="7" max="7" width="20.140625" hidden="1" customWidth="1"/>
    <col min="8" max="8" width="10.5703125" hidden="1" customWidth="1"/>
    <col min="9" max="9" width="8.85546875" hidden="1" customWidth="1"/>
    <col min="10" max="11" width="18.85546875" hidden="1" customWidth="1"/>
    <col min="12" max="12" width="13.7109375" hidden="1" customWidth="1"/>
    <col min="13" max="13" width="17.28515625" hidden="1" customWidth="1"/>
    <col min="14" max="14" width="8.85546875" hidden="1" customWidth="1"/>
    <col min="15" max="15" width="22.85546875" hidden="1" customWidth="1"/>
    <col min="16" max="16" width="22.28515625" hidden="1" customWidth="1"/>
    <col min="17" max="17" width="22" hidden="1" customWidth="1"/>
    <col min="18" max="18" width="14.5703125" hidden="1" customWidth="1"/>
    <col min="19" max="19" width="12.5703125" hidden="1" customWidth="1"/>
    <col min="20" max="20" width="17.28515625" hidden="1" customWidth="1"/>
    <col min="21" max="26" width="8.7109375" customWidth="1"/>
  </cols>
  <sheetData>
    <row r="1" spans="1:26" ht="15" customHeight="1" x14ac:dyDescent="0.25">
      <c r="A1" s="53" t="s">
        <v>0</v>
      </c>
      <c r="B1" s="53"/>
      <c r="C1" s="53"/>
      <c r="D1" s="53"/>
      <c r="E1" s="53"/>
      <c r="F1" s="3"/>
      <c r="G1" s="3"/>
      <c r="H1" s="3"/>
      <c r="I1" s="3"/>
      <c r="J1" s="3"/>
      <c r="K1" s="3"/>
      <c r="L1" s="3"/>
      <c r="M1" s="3"/>
      <c r="N1" s="3"/>
      <c r="O1" s="3"/>
      <c r="P1" s="3"/>
      <c r="Q1" s="3"/>
      <c r="R1" s="3"/>
      <c r="S1" s="3"/>
      <c r="T1" s="3"/>
      <c r="U1" s="3"/>
      <c r="V1" s="3"/>
      <c r="W1" s="3"/>
      <c r="X1" s="3"/>
      <c r="Y1" s="3"/>
      <c r="Z1" s="3"/>
    </row>
    <row r="2" spans="1:26" ht="15" customHeight="1" x14ac:dyDescent="0.25">
      <c r="A2"/>
      <c r="B2"/>
      <c r="F2" s="3"/>
      <c r="G2" s="3"/>
      <c r="H2" s="3"/>
      <c r="I2" s="3"/>
      <c r="J2" s="3"/>
      <c r="K2" s="3"/>
      <c r="L2" s="3"/>
      <c r="M2" s="3"/>
      <c r="N2" s="3"/>
      <c r="O2" s="3"/>
      <c r="P2" s="3"/>
      <c r="Q2" s="3"/>
      <c r="R2" s="3"/>
      <c r="S2" s="3"/>
      <c r="T2" s="3"/>
      <c r="U2" s="3"/>
      <c r="V2" s="3"/>
      <c r="W2" s="3"/>
      <c r="X2" s="3"/>
      <c r="Y2" s="3"/>
      <c r="Z2" s="3"/>
    </row>
    <row r="3" spans="1:26" ht="18.75" x14ac:dyDescent="0.3">
      <c r="A3" s="3"/>
      <c r="B3" s="4" t="s">
        <v>7</v>
      </c>
      <c r="C3" s="47"/>
      <c r="D3" s="4" t="s">
        <v>8</v>
      </c>
      <c r="E3" s="47"/>
      <c r="F3" s="3"/>
      <c r="G3" s="3"/>
      <c r="H3" s="3"/>
      <c r="I3" s="3"/>
      <c r="J3" s="3"/>
      <c r="K3" s="3"/>
      <c r="L3" s="3"/>
      <c r="M3" s="3"/>
      <c r="N3" s="3"/>
      <c r="O3" s="3"/>
      <c r="P3" s="3"/>
      <c r="Q3" s="3"/>
      <c r="R3" s="3"/>
      <c r="S3" s="3"/>
      <c r="T3" s="3"/>
      <c r="U3" s="3"/>
      <c r="V3" s="3"/>
      <c r="W3" s="3"/>
      <c r="X3" s="3"/>
      <c r="Y3" s="3"/>
      <c r="Z3" s="3"/>
    </row>
    <row r="4" spans="1:26" ht="3.75" customHeight="1" x14ac:dyDescent="0.25">
      <c r="A4" s="3"/>
      <c r="B4" s="5"/>
      <c r="C4" s="3"/>
      <c r="D4" s="5"/>
      <c r="E4" s="3"/>
      <c r="F4" s="3"/>
      <c r="G4" s="3"/>
      <c r="H4" s="3"/>
      <c r="I4" s="3"/>
      <c r="J4" s="3"/>
      <c r="K4" s="3"/>
      <c r="L4" s="3"/>
      <c r="M4" s="3"/>
      <c r="N4" s="3"/>
      <c r="O4" s="3"/>
      <c r="P4" s="3"/>
      <c r="Q4" s="3"/>
      <c r="R4" s="3"/>
      <c r="S4" s="3"/>
      <c r="T4" s="3"/>
      <c r="U4" s="3"/>
      <c r="V4" s="3"/>
      <c r="W4" s="3"/>
      <c r="X4" s="3"/>
      <c r="Y4" s="3"/>
      <c r="Z4" s="3"/>
    </row>
    <row r="5" spans="1:26" ht="18.75" x14ac:dyDescent="0.3">
      <c r="A5" s="3"/>
      <c r="B5" s="4" t="s">
        <v>9</v>
      </c>
      <c r="C5" s="47"/>
      <c r="D5" s="4" t="s">
        <v>10</v>
      </c>
      <c r="E5" s="47"/>
      <c r="F5" s="3"/>
      <c r="G5" s="3"/>
      <c r="H5" s="3"/>
      <c r="I5" s="3"/>
      <c r="J5" s="3"/>
      <c r="K5" s="3"/>
      <c r="L5" s="3"/>
      <c r="M5" s="3"/>
      <c r="N5" s="3"/>
      <c r="O5" s="3"/>
      <c r="P5" s="3"/>
      <c r="Q5" s="3"/>
      <c r="R5" s="3"/>
      <c r="S5" s="3"/>
      <c r="T5" s="3"/>
      <c r="U5" s="3"/>
      <c r="V5" s="3"/>
      <c r="W5" s="3"/>
      <c r="X5" s="3"/>
      <c r="Y5" s="3"/>
      <c r="Z5" s="3"/>
    </row>
    <row r="6" spans="1:26" x14ac:dyDescent="0.25">
      <c r="A6" s="3"/>
      <c r="B6" s="3"/>
      <c r="C6" s="3"/>
      <c r="D6" s="3"/>
      <c r="E6" s="3"/>
      <c r="F6" s="3"/>
      <c r="G6" s="3"/>
      <c r="H6" s="3"/>
      <c r="I6" s="3"/>
      <c r="J6" s="3"/>
      <c r="K6" s="3"/>
      <c r="L6" s="3"/>
      <c r="M6" s="3"/>
      <c r="N6" s="3"/>
      <c r="O6" s="3"/>
      <c r="P6" s="3"/>
      <c r="Q6" s="3"/>
      <c r="R6" s="3"/>
      <c r="S6" s="3"/>
      <c r="T6" s="3"/>
      <c r="U6" s="3"/>
      <c r="V6" s="3"/>
      <c r="W6" s="3"/>
      <c r="X6" s="3"/>
      <c r="Y6" s="3"/>
      <c r="Z6" s="3"/>
    </row>
    <row r="7" spans="1:26" ht="18.75" x14ac:dyDescent="0.3">
      <c r="A7" s="42" t="s">
        <v>11</v>
      </c>
      <c r="B7" s="42" t="s">
        <v>12</v>
      </c>
      <c r="C7" s="42" t="s">
        <v>13</v>
      </c>
      <c r="D7" s="42" t="s">
        <v>14</v>
      </c>
      <c r="E7" s="42" t="s">
        <v>15</v>
      </c>
      <c r="F7" s="6" t="s">
        <v>16</v>
      </c>
      <c r="G7" s="7" t="s">
        <v>17</v>
      </c>
      <c r="H7" s="7" t="s">
        <v>18</v>
      </c>
      <c r="I7" s="7" t="s">
        <v>19</v>
      </c>
      <c r="J7" s="7" t="s">
        <v>20</v>
      </c>
      <c r="K7" s="7" t="s">
        <v>21</v>
      </c>
      <c r="L7" s="7" t="s">
        <v>22</v>
      </c>
      <c r="M7" s="7" t="s">
        <v>23</v>
      </c>
      <c r="N7" s="7" t="s">
        <v>24</v>
      </c>
      <c r="O7" s="7" t="s">
        <v>25</v>
      </c>
      <c r="P7" s="7" t="s">
        <v>26</v>
      </c>
      <c r="Q7" s="7" t="s">
        <v>27</v>
      </c>
      <c r="R7" s="7" t="s">
        <v>28</v>
      </c>
      <c r="S7" s="7" t="s">
        <v>29</v>
      </c>
      <c r="T7" s="7" t="s">
        <v>30</v>
      </c>
      <c r="U7" s="3"/>
      <c r="V7" s="3"/>
      <c r="W7" s="3"/>
      <c r="X7" s="3"/>
      <c r="Y7" s="3"/>
      <c r="Z7" s="3"/>
    </row>
    <row r="8" spans="1:26" x14ac:dyDescent="0.25">
      <c r="A8" s="44"/>
      <c r="B8" s="44"/>
      <c r="C8" s="44"/>
      <c r="D8" s="43" t="str">
        <f>IF(Entry!$B8="","",VLOOKUP(Entry!$B8,'Data Tables'!$Q$18:$R$28,2,"false"))</f>
        <v/>
      </c>
      <c r="E8" s="43" t="str">
        <f>IF(Entry!$B8="","",VLOOKUP(Entry!$B8,'Data Tables'!$Q$18:$U$28,5,"false"))</f>
        <v/>
      </c>
      <c r="F8" s="41" t="str">
        <f>IF(AND(Entry!$B8&lt;&gt;"",Entry!$A8=""),"X","")</f>
        <v/>
      </c>
      <c r="G8" s="8" t="str">
        <f>IF(Entry!$B8="","",VLOOKUP(Entry!$B8,'LABELS TABLE'!$A$3:$O$15,2,"false"))</f>
        <v/>
      </c>
      <c r="H8" s="8" t="str">
        <f>IF(Entry!$B8="","",VLOOKUP(Entry!$B8,'LABELS TABLE'!$A$3:$O$15,3,"false"))</f>
        <v/>
      </c>
      <c r="I8" s="8" t="str">
        <f>IF(Entry!$B8="","",VLOOKUP(Entry!$B8,'LABELS TABLE'!$A$3:$O$15,4,"false"))</f>
        <v/>
      </c>
      <c r="J8" s="8" t="str">
        <f>IF(Entry!$B8="","",VLOOKUP(Entry!$B8,'LABELS TABLE'!$A$3:$O$15,5,"false"))</f>
        <v/>
      </c>
      <c r="K8" s="8" t="str">
        <f>IF(Entry!$B8="","",VLOOKUP(Entry!$B8,'LABELS TABLE'!$A$3:$O$15,6,"false"))</f>
        <v/>
      </c>
      <c r="L8" s="9" t="str">
        <f>IF(Entry!$B8="","",VLOOKUP(Entry!$B8,'LABELS TABLE'!$A$3:$O$15,7,"false"))</f>
        <v/>
      </c>
      <c r="M8" s="8" t="str">
        <f>IF(Entry!$B8="","",VLOOKUP(Entry!$B8,'LABELS TABLE'!$A$3:$O$15,8,"false"))</f>
        <v/>
      </c>
      <c r="N8" s="8" t="str">
        <f>IF(Entry!$B8="","",VLOOKUP(Entry!$B8,'LABELS TABLE'!$A$3:$O$15,9,"false"))</f>
        <v/>
      </c>
      <c r="O8" s="8" t="str">
        <f>IF(Entry!$B8="","",VLOOKUP(Entry!$B8,'LABELS TABLE'!$A$3:$O$15,10,"FALSE"))</f>
        <v/>
      </c>
      <c r="P8" s="8" t="str">
        <f>IF(Entry!$B8="","",VLOOKUP(Entry!$B8,'LABELS TABLE'!$A$3:$O$15,11,"FALSE"))</f>
        <v/>
      </c>
      <c r="Q8" s="8" t="str">
        <f>IF(Entry!$B8="","",VLOOKUP(Entry!$B8,'LABELS TABLE'!$A$3:$O$15,12,"FALSE"))</f>
        <v/>
      </c>
      <c r="R8" s="8" t="str">
        <f>IF(Entry!$B8="","",VLOOKUP(Entry!$B8,'LABELS TABLE'!$A$3:$O$15,13,"FALSE"))</f>
        <v/>
      </c>
      <c r="S8" s="8" t="str">
        <f>IF(Entry!$B8="","",VLOOKUP(Entry!$B8,'LABELS TABLE'!$A$3:$O$15,14,"FALSE"))</f>
        <v/>
      </c>
      <c r="T8" s="8" t="str">
        <f>IF(Entry!$B8="","",VLOOKUP(Entry!$B8,'LABELS TABLE'!$A$3:$O$15,15,"FALSE"))</f>
        <v/>
      </c>
      <c r="U8" s="3"/>
      <c r="V8" s="3"/>
      <c r="W8" s="3"/>
      <c r="X8" s="3"/>
      <c r="Y8" s="3"/>
      <c r="Z8" s="3"/>
    </row>
    <row r="9" spans="1:26" x14ac:dyDescent="0.25">
      <c r="A9" s="44"/>
      <c r="B9" s="44"/>
      <c r="C9" s="44"/>
      <c r="D9" s="43" t="str">
        <f>IF(Entry!$B9="","",VLOOKUP(Entry!$B9,'Data Tables'!$Q$18:$R$28,2,"false"))</f>
        <v/>
      </c>
      <c r="E9" s="43" t="str">
        <f>IF(Entry!$B9="","",VLOOKUP(Entry!$B9,'Data Tables'!$Q$18:$U$28,5,"false"))</f>
        <v/>
      </c>
      <c r="F9" s="3"/>
      <c r="G9" s="3"/>
      <c r="H9" s="3"/>
      <c r="I9" s="3"/>
      <c r="J9" s="3"/>
      <c r="K9" s="3"/>
      <c r="L9" s="3"/>
      <c r="M9" s="3"/>
      <c r="N9" s="3"/>
      <c r="O9" s="3"/>
      <c r="P9" s="3"/>
      <c r="Q9" s="3"/>
      <c r="R9" s="3"/>
      <c r="S9" s="3"/>
      <c r="T9" s="3"/>
      <c r="U9" s="3"/>
      <c r="V9" s="3"/>
      <c r="W9" s="3"/>
      <c r="X9" s="3"/>
      <c r="Y9" s="3"/>
      <c r="Z9" s="3"/>
    </row>
    <row r="10" spans="1:26" x14ac:dyDescent="0.25">
      <c r="A10" s="44"/>
      <c r="B10" s="44"/>
      <c r="C10" s="44"/>
      <c r="D10" s="43" t="str">
        <f>IF(Entry!$B10="","",VLOOKUP(Entry!$B10,'Data Tables'!$Q$18:$R$28,2,"false"))</f>
        <v/>
      </c>
      <c r="E10" s="43" t="str">
        <f>IF(Entry!$B10="","",VLOOKUP(Entry!$B10,'Data Tables'!$Q$18:$U$28,5,"false"))</f>
        <v/>
      </c>
      <c r="F10" s="3"/>
      <c r="G10" s="3"/>
      <c r="H10" s="3"/>
      <c r="I10" s="3"/>
      <c r="J10" s="3"/>
      <c r="K10" s="3"/>
      <c r="L10" s="3"/>
      <c r="M10" s="3"/>
      <c r="N10" s="3"/>
      <c r="O10" s="3"/>
      <c r="P10" s="3"/>
      <c r="Q10" s="3"/>
      <c r="R10" s="3"/>
      <c r="S10" s="3"/>
      <c r="T10" s="3"/>
      <c r="U10" s="3"/>
      <c r="V10" s="3"/>
      <c r="W10" s="3"/>
      <c r="X10" s="3"/>
      <c r="Y10" s="3"/>
      <c r="Z10" s="3"/>
    </row>
    <row r="11" spans="1:26" x14ac:dyDescent="0.25">
      <c r="A11" s="44"/>
      <c r="B11" s="44"/>
      <c r="C11" s="44"/>
      <c r="D11" s="43" t="str">
        <f>IF(Entry!$B11="","",VLOOKUP(Entry!$B11,'Data Tables'!$Q$18:$R$28,2,"false"))</f>
        <v/>
      </c>
      <c r="E11" s="43" t="str">
        <f>IF(Entry!$B11="","",VLOOKUP(Entry!$B11,'Data Tables'!$Q$18:$U$28,5,"false"))</f>
        <v/>
      </c>
      <c r="F11" s="3"/>
      <c r="G11" s="3"/>
      <c r="H11" s="3"/>
      <c r="I11" s="3"/>
      <c r="J11" s="3"/>
      <c r="K11" s="3"/>
      <c r="L11" s="3"/>
      <c r="M11" s="3"/>
      <c r="N11" s="3"/>
      <c r="O11" s="3"/>
      <c r="P11" s="3"/>
      <c r="Q11" s="3"/>
      <c r="R11" s="3"/>
      <c r="S11" s="3"/>
      <c r="T11" s="3"/>
      <c r="U11" s="3"/>
      <c r="V11" s="3"/>
      <c r="W11" s="3"/>
      <c r="X11" s="3"/>
      <c r="Y11" s="3"/>
      <c r="Z11" s="3"/>
    </row>
    <row r="12" spans="1:26" x14ac:dyDescent="0.25">
      <c r="A12" s="44"/>
      <c r="B12" s="44"/>
      <c r="C12" s="44"/>
      <c r="D12" s="43" t="str">
        <f>IF(Entry!$B12="","",VLOOKUP(Entry!$B12,'Data Tables'!$Q$18:$R$28,2,"false"))</f>
        <v/>
      </c>
      <c r="E12" s="43" t="str">
        <f>IF(Entry!$B12="","",VLOOKUP(Entry!$B12,'Data Tables'!$Q$18:$U$28,5,"false"))</f>
        <v/>
      </c>
      <c r="F12" s="3"/>
      <c r="G12" s="3"/>
      <c r="H12" s="3"/>
      <c r="I12" s="3"/>
      <c r="J12" s="3"/>
      <c r="K12" s="3"/>
      <c r="L12" s="3"/>
      <c r="M12" s="3"/>
      <c r="N12" s="3"/>
      <c r="O12" s="3"/>
      <c r="P12" s="3"/>
      <c r="Q12" s="3"/>
      <c r="R12" s="3"/>
      <c r="S12" s="3"/>
      <c r="T12" s="3"/>
      <c r="U12" s="3"/>
      <c r="V12" s="3"/>
      <c r="W12" s="3"/>
      <c r="X12" s="3"/>
      <c r="Y12" s="3"/>
      <c r="Z12" s="3"/>
    </row>
    <row r="13" spans="1:26" x14ac:dyDescent="0.25">
      <c r="A13" s="44"/>
      <c r="B13" s="44"/>
      <c r="C13" s="44"/>
      <c r="D13" s="43" t="str">
        <f>IF(Entry!$B13="","",VLOOKUP(Entry!$B13,'Data Tables'!$Q$18:$R$28,2,"false"))</f>
        <v/>
      </c>
      <c r="E13" s="43" t="str">
        <f>IF(Entry!$B13="","",VLOOKUP(Entry!$B13,'Data Tables'!$Q$18:$U$28,5,"false"))</f>
        <v/>
      </c>
      <c r="F13" s="3"/>
      <c r="G13" s="3"/>
      <c r="H13" s="3"/>
      <c r="I13" s="3"/>
      <c r="J13" s="3"/>
      <c r="K13" s="3"/>
      <c r="L13" s="3"/>
      <c r="M13" s="3"/>
      <c r="N13" s="3"/>
      <c r="O13" s="3"/>
      <c r="P13" s="3"/>
      <c r="Q13" s="3"/>
      <c r="R13" s="3"/>
      <c r="S13" s="3"/>
      <c r="T13" s="3"/>
      <c r="U13" s="3"/>
      <c r="V13" s="3"/>
      <c r="W13" s="3"/>
      <c r="X13" s="3"/>
      <c r="Y13" s="3"/>
      <c r="Z13" s="3"/>
    </row>
    <row r="14" spans="1:26" x14ac:dyDescent="0.25">
      <c r="A14" s="44"/>
      <c r="B14" s="44"/>
      <c r="C14" s="44"/>
      <c r="D14" s="43" t="str">
        <f>IF(Entry!$B14="","",VLOOKUP(Entry!$B14,'Data Tables'!$Q$18:$R$28,2,"false"))</f>
        <v/>
      </c>
      <c r="E14" s="43" t="str">
        <f>IF(Entry!$B14="","",VLOOKUP(Entry!$B14,'Data Tables'!$Q$18:$U$28,5,"false"))</f>
        <v/>
      </c>
      <c r="F14" s="3"/>
      <c r="G14" s="3"/>
      <c r="H14" s="3"/>
      <c r="I14" s="3"/>
      <c r="J14" s="3"/>
      <c r="K14" s="3"/>
      <c r="L14" s="3"/>
      <c r="M14" s="3"/>
      <c r="N14" s="3"/>
      <c r="O14" s="3"/>
      <c r="P14" s="3"/>
      <c r="Q14" s="3"/>
      <c r="R14" s="3"/>
      <c r="S14" s="3"/>
      <c r="T14" s="3"/>
      <c r="U14" s="3"/>
      <c r="V14" s="3"/>
      <c r="W14" s="3"/>
      <c r="X14" s="3"/>
      <c r="Y14" s="3"/>
      <c r="Z14" s="3"/>
    </row>
    <row r="15" spans="1:26" x14ac:dyDescent="0.25">
      <c r="A15" s="44"/>
      <c r="B15" s="44"/>
      <c r="C15" s="44"/>
      <c r="D15" s="43" t="str">
        <f>IF(Entry!$B15="","",VLOOKUP(Entry!$B15,'Data Tables'!$Q$18:$R$28,2,"false"))</f>
        <v/>
      </c>
      <c r="E15" s="43" t="str">
        <f>IF(Entry!$B15="","",VLOOKUP(Entry!$B15,'Data Tables'!$Q$18:$U$28,5,"false"))</f>
        <v/>
      </c>
      <c r="F15" s="3"/>
      <c r="G15" s="3"/>
      <c r="H15" s="3"/>
      <c r="I15" s="3"/>
      <c r="J15" s="3"/>
      <c r="K15" s="3"/>
      <c r="L15" s="3"/>
      <c r="M15" s="3"/>
      <c r="N15" s="3"/>
      <c r="O15" s="3"/>
      <c r="P15" s="3"/>
      <c r="Q15" s="3"/>
      <c r="R15" s="3"/>
      <c r="S15" s="3"/>
      <c r="T15" s="3"/>
      <c r="U15" s="3"/>
      <c r="V15" s="3"/>
      <c r="W15" s="3"/>
      <c r="X15" s="3"/>
      <c r="Y15" s="3"/>
      <c r="Z15" s="3"/>
    </row>
    <row r="16" spans="1:26" x14ac:dyDescent="0.25">
      <c r="A16" s="44"/>
      <c r="B16" s="44"/>
      <c r="C16" s="44"/>
      <c r="D16" s="43" t="str">
        <f>IF(Entry!$B16="","",VLOOKUP(Entry!$B16,'Data Tables'!$Q$18:$R$28,2,"false"))</f>
        <v/>
      </c>
      <c r="E16" s="43" t="str">
        <f>IF(Entry!$B16="","",VLOOKUP(Entry!$B16,'Data Tables'!$Q$18:$U$28,5,"false"))</f>
        <v/>
      </c>
      <c r="F16" s="3"/>
      <c r="G16" s="3"/>
      <c r="H16" s="3"/>
      <c r="I16" s="3"/>
      <c r="J16" s="3"/>
      <c r="K16" s="3"/>
      <c r="L16" s="3"/>
      <c r="M16" s="3"/>
      <c r="N16" s="3"/>
      <c r="O16" s="3"/>
      <c r="P16" s="3"/>
      <c r="Q16" s="3"/>
      <c r="R16" s="3"/>
      <c r="S16" s="3"/>
      <c r="T16" s="3"/>
      <c r="U16" s="3"/>
      <c r="V16" s="3"/>
      <c r="W16" s="3"/>
      <c r="X16" s="3"/>
      <c r="Y16" s="3"/>
      <c r="Z16" s="3"/>
    </row>
    <row r="17" spans="1:26" x14ac:dyDescent="0.25">
      <c r="A17" s="44"/>
      <c r="B17" s="44"/>
      <c r="C17" s="44"/>
      <c r="D17" s="43" t="str">
        <f>IF(Entry!$B17="","",VLOOKUP(Entry!$B17,'Data Tables'!$Q$18:$R$28,2,"false"))</f>
        <v/>
      </c>
      <c r="E17" s="43" t="str">
        <f>IF(Entry!$B17="","",VLOOKUP(Entry!$B17,'Data Tables'!$Q$18:$U$28,5,"false"))</f>
        <v/>
      </c>
      <c r="F17" s="3"/>
      <c r="G17" s="3"/>
      <c r="H17" s="3"/>
      <c r="I17" s="3"/>
      <c r="J17" s="3"/>
      <c r="K17" s="3"/>
      <c r="L17" s="3"/>
      <c r="M17" s="3"/>
      <c r="N17" s="3"/>
      <c r="O17" s="3"/>
      <c r="P17" s="3"/>
      <c r="Q17" s="3"/>
      <c r="R17" s="3"/>
      <c r="S17" s="3"/>
      <c r="T17" s="3"/>
      <c r="U17" s="3"/>
      <c r="V17" s="3"/>
      <c r="W17" s="3"/>
      <c r="X17" s="3"/>
      <c r="Y17" s="3"/>
      <c r="Z17" s="3"/>
    </row>
    <row r="18" spans="1:26" x14ac:dyDescent="0.25">
      <c r="A18" s="44"/>
      <c r="B18" s="44"/>
      <c r="C18" s="44"/>
      <c r="D18" s="43" t="str">
        <f>IF(Entry!$B18="","",VLOOKUP(Entry!$B18,'Data Tables'!$Q$18:$R$28,2,"false"))</f>
        <v/>
      </c>
      <c r="E18" s="43" t="str">
        <f>IF(Entry!$B18="","",VLOOKUP(Entry!$B18,'Data Tables'!$Q$18:$U$28,5,"false"))</f>
        <v/>
      </c>
      <c r="F18" s="3"/>
      <c r="G18" s="3"/>
      <c r="H18" s="3"/>
      <c r="I18" s="3"/>
      <c r="J18" s="3"/>
      <c r="K18" s="3"/>
      <c r="L18" s="3"/>
      <c r="M18" s="3"/>
      <c r="N18" s="3"/>
      <c r="O18" s="3"/>
      <c r="P18" s="3"/>
      <c r="Q18" s="3"/>
      <c r="R18" s="3"/>
      <c r="S18" s="3"/>
      <c r="T18" s="3"/>
      <c r="U18" s="3"/>
      <c r="V18" s="3"/>
      <c r="W18" s="3"/>
      <c r="X18" s="3"/>
      <c r="Y18" s="3"/>
      <c r="Z18" s="3"/>
    </row>
    <row r="19" spans="1:26" x14ac:dyDescent="0.25">
      <c r="A19" s="44"/>
      <c r="B19" s="44"/>
      <c r="C19" s="44"/>
      <c r="D19" s="43" t="str">
        <f>IF(Entry!$B19="","",VLOOKUP(Entry!$B19,'Data Tables'!$Q$18:$R$28,2,"false"))</f>
        <v/>
      </c>
      <c r="E19" s="43" t="str">
        <f>IF(Entry!$B19="","",VLOOKUP(Entry!$B19,'Data Tables'!$Q$18:$U$28,5,"false"))</f>
        <v/>
      </c>
      <c r="F19" s="3"/>
      <c r="G19" s="3"/>
      <c r="H19" s="3"/>
      <c r="I19" s="3"/>
      <c r="J19" s="3"/>
      <c r="K19" s="3"/>
      <c r="L19" s="3"/>
      <c r="M19" s="3"/>
      <c r="N19" s="3"/>
      <c r="O19" s="3"/>
      <c r="P19" s="3"/>
      <c r="Q19" s="3"/>
      <c r="R19" s="3"/>
      <c r="S19" s="3"/>
      <c r="T19" s="3"/>
      <c r="U19" s="3"/>
      <c r="V19" s="3"/>
      <c r="W19" s="3"/>
      <c r="X19" s="3"/>
      <c r="Y19" s="3"/>
      <c r="Z19" s="3"/>
    </row>
    <row r="20" spans="1:26" x14ac:dyDescent="0.25">
      <c r="A20" s="44"/>
      <c r="B20" s="44"/>
      <c r="C20" s="44"/>
      <c r="D20" s="43" t="str">
        <f>IF(Entry!$B20="","",VLOOKUP(Entry!$B20,'Data Tables'!$Q$18:$R$28,2,"false"))</f>
        <v/>
      </c>
      <c r="E20" s="43" t="str">
        <f>IF(Entry!$B20="","",VLOOKUP(Entry!$B20,'Data Tables'!$Q$18:$U$28,5,"false"))</f>
        <v/>
      </c>
      <c r="F20" s="3"/>
      <c r="G20" s="3"/>
      <c r="H20" s="3"/>
      <c r="I20" s="3"/>
      <c r="J20" s="3"/>
      <c r="K20" s="3"/>
      <c r="L20" s="3"/>
      <c r="M20" s="3"/>
      <c r="N20" s="3"/>
      <c r="O20" s="3"/>
      <c r="P20" s="3"/>
      <c r="Q20" s="3"/>
      <c r="R20" s="3"/>
      <c r="S20" s="3"/>
      <c r="T20" s="3"/>
      <c r="U20" s="3"/>
      <c r="V20" s="3"/>
      <c r="W20" s="3"/>
      <c r="X20" s="3"/>
      <c r="Y20" s="3"/>
      <c r="Z20" s="3"/>
    </row>
    <row r="21" spans="1:26" ht="15.75" customHeight="1" x14ac:dyDescent="0.25">
      <c r="A21" s="44"/>
      <c r="B21" s="44"/>
      <c r="C21" s="44"/>
      <c r="D21" s="43" t="str">
        <f>IF(Entry!$B21="","",VLOOKUP(Entry!$B21,'Data Tables'!$Q$18:$R$28,2,"false"))</f>
        <v/>
      </c>
      <c r="E21" s="43" t="str">
        <f>IF(Entry!$B21="","",VLOOKUP(Entry!$B21,'Data Tables'!$Q$18:$U$28,5,"false"))</f>
        <v/>
      </c>
      <c r="F21" s="3"/>
      <c r="G21" s="3"/>
      <c r="H21" s="3"/>
      <c r="I21" s="3"/>
      <c r="J21" s="3"/>
      <c r="K21" s="3"/>
      <c r="L21" s="3"/>
      <c r="M21" s="3"/>
      <c r="N21" s="3"/>
      <c r="O21" s="3"/>
      <c r="P21" s="3"/>
      <c r="Q21" s="3"/>
      <c r="R21" s="3"/>
      <c r="S21" s="3"/>
      <c r="T21" s="3"/>
      <c r="U21" s="3"/>
      <c r="V21" s="3"/>
      <c r="W21" s="3"/>
      <c r="X21" s="3"/>
      <c r="Y21" s="3"/>
      <c r="Z21" s="3"/>
    </row>
    <row r="22" spans="1:26" ht="15.75" customHeight="1" x14ac:dyDescent="0.25">
      <c r="A22" s="44"/>
      <c r="B22" s="44"/>
      <c r="C22" s="44"/>
      <c r="D22" s="43" t="str">
        <f>IF(Entry!$B22="","",VLOOKUP(Entry!$B22,'Data Tables'!$Q$18:$R$28,2,"false"))</f>
        <v/>
      </c>
      <c r="E22" s="43" t="str">
        <f>IF(Entry!$B22="","",VLOOKUP(Entry!$B22,'Data Tables'!$Q$18:$U$28,5,"false"))</f>
        <v/>
      </c>
      <c r="F22" s="3"/>
      <c r="G22" s="3"/>
      <c r="H22" s="3"/>
      <c r="I22" s="3"/>
      <c r="J22" s="3"/>
      <c r="K22" s="3"/>
      <c r="L22" s="3"/>
      <c r="M22" s="3"/>
      <c r="N22" s="3"/>
      <c r="O22" s="3"/>
      <c r="P22" s="3"/>
      <c r="Q22" s="3"/>
      <c r="R22" s="3"/>
      <c r="S22" s="3"/>
      <c r="T22" s="3"/>
      <c r="U22" s="3"/>
      <c r="V22" s="3"/>
      <c r="W22" s="3"/>
      <c r="X22" s="3"/>
      <c r="Y22" s="3"/>
      <c r="Z22" s="3"/>
    </row>
    <row r="23" spans="1:26" ht="15.75" customHeight="1" x14ac:dyDescent="0.25">
      <c r="A23" s="44"/>
      <c r="B23" s="44"/>
      <c r="C23" s="44"/>
      <c r="D23" s="43" t="str">
        <f>IF(Entry!$B23="","",VLOOKUP(Entry!$B23,'Data Tables'!$Q$18:$R$28,2,"false"))</f>
        <v/>
      </c>
      <c r="E23" s="43" t="str">
        <f>IF(Entry!$B23="","",VLOOKUP(Entry!$B23,'Data Tables'!$Q$18:$U$28,5,"false"))</f>
        <v/>
      </c>
      <c r="F23" s="3"/>
      <c r="G23" s="3"/>
      <c r="H23" s="3"/>
      <c r="I23" s="3"/>
      <c r="J23" s="3"/>
      <c r="K23" s="3"/>
      <c r="L23" s="3"/>
      <c r="M23" s="3"/>
      <c r="N23" s="3"/>
      <c r="O23" s="3"/>
      <c r="P23" s="3"/>
      <c r="Q23" s="3"/>
      <c r="R23" s="3"/>
      <c r="S23" s="3"/>
      <c r="T23" s="3"/>
      <c r="U23" s="3"/>
      <c r="V23" s="3"/>
      <c r="W23" s="3"/>
      <c r="X23" s="3"/>
      <c r="Y23" s="3"/>
      <c r="Z23" s="3"/>
    </row>
    <row r="24" spans="1:26" ht="15.75" customHeight="1" x14ac:dyDescent="0.25">
      <c r="A24" s="44"/>
      <c r="B24" s="44"/>
      <c r="C24" s="44"/>
      <c r="D24" s="43" t="str">
        <f>IF(Entry!$B24="","",VLOOKUP(Entry!$B24,'Data Tables'!$Q$18:$R$28,2,"false"))</f>
        <v/>
      </c>
      <c r="E24" s="43" t="str">
        <f>IF(Entry!$B24="","",VLOOKUP(Entry!$B24,'Data Tables'!$Q$18:$U$28,5,"false"))</f>
        <v/>
      </c>
      <c r="F24" s="3"/>
      <c r="G24" s="3"/>
      <c r="H24" s="3"/>
      <c r="I24" s="3"/>
      <c r="J24" s="3"/>
      <c r="K24" s="3"/>
      <c r="L24" s="3"/>
      <c r="M24" s="3"/>
      <c r="N24" s="3"/>
      <c r="O24" s="3"/>
      <c r="P24" s="3"/>
      <c r="Q24" s="3"/>
      <c r="R24" s="3"/>
      <c r="S24" s="3"/>
      <c r="T24" s="3"/>
      <c r="U24" s="3"/>
      <c r="V24" s="3"/>
      <c r="W24" s="3"/>
      <c r="X24" s="3"/>
      <c r="Y24" s="3"/>
      <c r="Z24" s="3"/>
    </row>
    <row r="25" spans="1:26" ht="15.75" customHeight="1" x14ac:dyDescent="0.25">
      <c r="A25" s="44"/>
      <c r="B25" s="44"/>
      <c r="C25" s="44"/>
      <c r="D25" s="43" t="str">
        <f>IF(Entry!$B25="","",VLOOKUP(Entry!$B25,'Data Tables'!$Q$18:$R$28,2,"false"))</f>
        <v/>
      </c>
      <c r="E25" s="43" t="str">
        <f>IF(Entry!$B25="","",VLOOKUP(Entry!$B25,'Data Tables'!$Q$18:$U$28,5,"false"))</f>
        <v/>
      </c>
      <c r="F25" s="3"/>
      <c r="G25" s="3"/>
      <c r="H25" s="3"/>
      <c r="I25" s="3"/>
      <c r="J25" s="3"/>
      <c r="K25" s="3"/>
      <c r="L25" s="3"/>
      <c r="M25" s="3"/>
      <c r="N25" s="3"/>
      <c r="O25" s="3"/>
      <c r="P25" s="3"/>
      <c r="Q25" s="3"/>
      <c r="R25" s="3"/>
      <c r="S25" s="3"/>
      <c r="T25" s="3"/>
      <c r="U25" s="3"/>
      <c r="V25" s="3"/>
      <c r="W25" s="3"/>
      <c r="X25" s="3"/>
      <c r="Y25" s="3"/>
      <c r="Z25" s="3"/>
    </row>
    <row r="26" spans="1:26" ht="15.75" customHeight="1" x14ac:dyDescent="0.25">
      <c r="A26" s="44"/>
      <c r="B26" s="44"/>
      <c r="C26" s="44"/>
      <c r="D26" s="43" t="str">
        <f>IF(Entry!$B26="","",VLOOKUP(Entry!$B26,'Data Tables'!$Q$18:$R$28,2,"false"))</f>
        <v/>
      </c>
      <c r="E26" s="43" t="str">
        <f>IF(Entry!$B26="","",VLOOKUP(Entry!$B26,'Data Tables'!$Q$18:$U$28,5,"false"))</f>
        <v/>
      </c>
      <c r="F26" s="3"/>
      <c r="G26" s="3"/>
      <c r="H26" s="3"/>
      <c r="I26" s="3"/>
      <c r="J26" s="3"/>
      <c r="K26" s="3"/>
      <c r="L26" s="3"/>
      <c r="M26" s="3"/>
      <c r="N26" s="3"/>
      <c r="O26" s="3"/>
      <c r="P26" s="3"/>
      <c r="Q26" s="3"/>
      <c r="R26" s="3"/>
      <c r="S26" s="3"/>
      <c r="T26" s="3"/>
      <c r="U26" s="3"/>
      <c r="V26" s="3"/>
      <c r="W26" s="3"/>
      <c r="X26" s="3"/>
      <c r="Y26" s="3"/>
      <c r="Z26" s="3"/>
    </row>
    <row r="27" spans="1:26" ht="15.75" customHeight="1" x14ac:dyDescent="0.25">
      <c r="A27" s="44"/>
      <c r="B27" s="44"/>
      <c r="C27" s="44"/>
      <c r="D27" s="43" t="str">
        <f>IF(Entry!$B27="","",VLOOKUP(Entry!$B27,'Data Tables'!$Q$18:$R$28,2,"false"))</f>
        <v/>
      </c>
      <c r="E27" s="43" t="str">
        <f>IF(Entry!$B27="","",VLOOKUP(Entry!$B27,'Data Tables'!$Q$18:$U$28,5,"false"))</f>
        <v/>
      </c>
      <c r="F27" s="3"/>
      <c r="G27" s="3"/>
      <c r="H27" s="3"/>
      <c r="I27" s="3"/>
      <c r="J27" s="3"/>
      <c r="K27" s="3"/>
      <c r="L27" s="3"/>
      <c r="M27" s="3"/>
      <c r="N27" s="3"/>
      <c r="O27" s="3"/>
      <c r="P27" s="3"/>
      <c r="Q27" s="3"/>
      <c r="R27" s="3"/>
      <c r="S27" s="3"/>
      <c r="T27" s="3"/>
      <c r="U27" s="3"/>
      <c r="V27" s="3"/>
      <c r="W27" s="3"/>
      <c r="X27" s="3"/>
      <c r="Y27" s="3"/>
      <c r="Z27" s="3"/>
    </row>
    <row r="28" spans="1:26" ht="15.75" customHeight="1" x14ac:dyDescent="0.25">
      <c r="A28" s="44"/>
      <c r="B28" s="44"/>
      <c r="C28" s="44"/>
      <c r="D28" s="43" t="str">
        <f>IF(Entry!$B28="","",VLOOKUP(Entry!$B28,'Data Tables'!$Q$18:$R$28,2,"false"))</f>
        <v/>
      </c>
      <c r="E28" s="43" t="str">
        <f>IF(Entry!$B28="","",VLOOKUP(Entry!$B28,'Data Tables'!$Q$18:$U$28,5,"false"))</f>
        <v/>
      </c>
      <c r="F28" s="3"/>
      <c r="G28" s="3"/>
      <c r="H28" s="3"/>
      <c r="I28" s="3"/>
      <c r="J28" s="3"/>
      <c r="K28" s="3"/>
      <c r="L28" s="3"/>
      <c r="M28" s="3"/>
      <c r="N28" s="3"/>
      <c r="O28" s="3"/>
      <c r="P28" s="3"/>
      <c r="Q28" s="3"/>
      <c r="R28" s="3"/>
      <c r="S28" s="3"/>
      <c r="T28" s="3"/>
      <c r="U28" s="3"/>
      <c r="V28" s="3"/>
      <c r="W28" s="3"/>
      <c r="X28" s="3"/>
      <c r="Y28" s="3"/>
      <c r="Z28" s="3"/>
    </row>
    <row r="29" spans="1:26" ht="15.75" customHeight="1" x14ac:dyDescent="0.25">
      <c r="A29" s="44"/>
      <c r="B29" s="44"/>
      <c r="C29" s="44"/>
      <c r="D29" s="43" t="str">
        <f>IF(Entry!$B29="","",VLOOKUP(Entry!$B29,'Data Tables'!$Q$18:$R$28,2,"false"))</f>
        <v/>
      </c>
      <c r="E29" s="43" t="str">
        <f>IF(Entry!$B29="","",VLOOKUP(Entry!$B29,'Data Tables'!$Q$18:$U$28,5,"false"))</f>
        <v/>
      </c>
      <c r="F29" s="3"/>
      <c r="G29" s="3"/>
      <c r="H29" s="3"/>
      <c r="I29" s="3"/>
      <c r="J29" s="3"/>
      <c r="K29" s="3"/>
      <c r="L29" s="3"/>
      <c r="M29" s="3"/>
      <c r="N29" s="3"/>
      <c r="O29" s="3"/>
      <c r="P29" s="3"/>
      <c r="Q29" s="3"/>
      <c r="R29" s="3"/>
      <c r="S29" s="3"/>
      <c r="T29" s="3"/>
      <c r="U29" s="3"/>
      <c r="V29" s="3"/>
      <c r="W29" s="3"/>
      <c r="X29" s="3"/>
      <c r="Y29" s="3"/>
      <c r="Z29" s="3"/>
    </row>
    <row r="30" spans="1:26" ht="15.75" customHeight="1" x14ac:dyDescent="0.25">
      <c r="A30" s="44"/>
      <c r="B30" s="44"/>
      <c r="C30" s="44"/>
      <c r="D30" s="43" t="str">
        <f>IF(Entry!$B30="","",VLOOKUP(Entry!$B30,'Data Tables'!$Q$18:$R$28,2,"false"))</f>
        <v/>
      </c>
      <c r="E30" s="43" t="str">
        <f>IF(Entry!$B30="","",VLOOKUP(Entry!$B30,'Data Tables'!$Q$18:$U$28,5,"false"))</f>
        <v/>
      </c>
      <c r="F30" s="3"/>
      <c r="G30" s="3"/>
      <c r="H30" s="3"/>
      <c r="I30" s="3"/>
      <c r="J30" s="3"/>
      <c r="K30" s="3"/>
      <c r="L30" s="3"/>
      <c r="M30" s="3"/>
      <c r="N30" s="3"/>
      <c r="O30" s="3"/>
      <c r="P30" s="3"/>
      <c r="Q30" s="3"/>
      <c r="R30" s="3"/>
      <c r="S30" s="3"/>
      <c r="T30" s="3"/>
      <c r="U30" s="3"/>
      <c r="V30" s="3"/>
      <c r="W30" s="3"/>
      <c r="X30" s="3"/>
      <c r="Y30" s="3"/>
      <c r="Z30" s="3"/>
    </row>
    <row r="31" spans="1:26" ht="15.75" customHeight="1" x14ac:dyDescent="0.25">
      <c r="A31" s="44"/>
      <c r="B31" s="44"/>
      <c r="C31" s="44"/>
      <c r="D31" s="43" t="str">
        <f>IF(Entry!$B31="","",VLOOKUP(Entry!$B31,'Data Tables'!$Q$18:$R$28,2,"false"))</f>
        <v/>
      </c>
      <c r="E31" s="43" t="str">
        <f>IF(Entry!$B31="","",VLOOKUP(Entry!$B31,'Data Tables'!$Q$18:$U$28,5,"false"))</f>
        <v/>
      </c>
      <c r="F31" s="3"/>
      <c r="G31" s="3"/>
      <c r="H31" s="3"/>
      <c r="I31" s="3"/>
      <c r="J31" s="3"/>
      <c r="K31" s="3"/>
      <c r="L31" s="3"/>
      <c r="M31" s="3"/>
      <c r="N31" s="3"/>
      <c r="O31" s="3"/>
      <c r="P31" s="3"/>
      <c r="Q31" s="3"/>
      <c r="R31" s="3"/>
      <c r="S31" s="3"/>
      <c r="T31" s="3"/>
      <c r="U31" s="3"/>
      <c r="V31" s="3"/>
      <c r="W31" s="3"/>
      <c r="X31" s="3"/>
      <c r="Y31" s="3"/>
      <c r="Z31" s="3"/>
    </row>
    <row r="32" spans="1:26" ht="15.75" customHeight="1" x14ac:dyDescent="0.25">
      <c r="A32" s="44"/>
      <c r="B32" s="44"/>
      <c r="C32" s="44"/>
      <c r="D32" s="43" t="str">
        <f>IF(Entry!$B32="","",VLOOKUP(Entry!$B32,'Data Tables'!$Q$18:$R$28,2,"false"))</f>
        <v/>
      </c>
      <c r="E32" s="43" t="str">
        <f>IF(Entry!$B32="","",VLOOKUP(Entry!$B32,'Data Tables'!$Q$18:$U$28,5,"false"))</f>
        <v/>
      </c>
      <c r="F32" s="3"/>
      <c r="G32" s="3"/>
      <c r="H32" s="3"/>
      <c r="I32" s="3"/>
      <c r="J32" s="3"/>
      <c r="K32" s="3"/>
      <c r="L32" s="3"/>
      <c r="M32" s="3"/>
      <c r="N32" s="3"/>
      <c r="O32" s="3"/>
      <c r="P32" s="3"/>
      <c r="Q32" s="3"/>
      <c r="R32" s="3"/>
      <c r="S32" s="3"/>
      <c r="T32" s="3"/>
      <c r="U32" s="3"/>
      <c r="V32" s="3"/>
      <c r="W32" s="3"/>
      <c r="X32" s="3"/>
      <c r="Y32" s="3"/>
      <c r="Z32" s="3"/>
    </row>
    <row r="33" spans="1:26" ht="15.75" customHeight="1" x14ac:dyDescent="0.25">
      <c r="A33" s="44"/>
      <c r="B33" s="44"/>
      <c r="C33" s="44"/>
      <c r="D33" s="43" t="str">
        <f>IF(Entry!$B33="","",VLOOKUP(Entry!$B33,'Data Tables'!$Q$18:$R$28,2,"false"))</f>
        <v/>
      </c>
      <c r="E33" s="43" t="str">
        <f>IF(Entry!$B33="","",VLOOKUP(Entry!$B33,'Data Tables'!$Q$18:$U$28,5,"false"))</f>
        <v/>
      </c>
      <c r="F33" s="3"/>
      <c r="G33" s="3"/>
      <c r="H33" s="3"/>
      <c r="I33" s="3"/>
      <c r="J33" s="3"/>
      <c r="K33" s="3"/>
      <c r="L33" s="3"/>
      <c r="M33" s="3"/>
      <c r="N33" s="3"/>
      <c r="O33" s="3"/>
      <c r="P33" s="3"/>
      <c r="Q33" s="3"/>
      <c r="R33" s="3"/>
      <c r="S33" s="3"/>
      <c r="T33" s="3"/>
      <c r="U33" s="3"/>
      <c r="V33" s="3"/>
      <c r="W33" s="3"/>
      <c r="X33" s="3"/>
      <c r="Y33" s="3"/>
      <c r="Z33" s="3"/>
    </row>
    <row r="34" spans="1:26" ht="15.75" customHeight="1" x14ac:dyDescent="0.25">
      <c r="A34" s="44"/>
      <c r="B34" s="44"/>
      <c r="C34" s="44"/>
      <c r="D34" s="43" t="str">
        <f>IF(Entry!$B34="","",VLOOKUP(Entry!$B34,'Data Tables'!$Q$18:$R$28,2,"false"))</f>
        <v/>
      </c>
      <c r="E34" s="43" t="str">
        <f>IF(Entry!$B34="","",VLOOKUP(Entry!$B34,'Data Tables'!$Q$18:$U$28,5,"false"))</f>
        <v/>
      </c>
      <c r="F34" s="3"/>
      <c r="G34" s="3"/>
      <c r="H34" s="3"/>
      <c r="I34" s="3"/>
      <c r="J34" s="3"/>
      <c r="K34" s="3"/>
      <c r="L34" s="3"/>
      <c r="M34" s="3"/>
      <c r="N34" s="3"/>
      <c r="O34" s="3"/>
      <c r="P34" s="3"/>
      <c r="Q34" s="3"/>
      <c r="R34" s="3"/>
      <c r="S34" s="3"/>
      <c r="T34" s="3"/>
      <c r="U34" s="3"/>
      <c r="V34" s="3"/>
      <c r="W34" s="3"/>
      <c r="X34" s="3"/>
      <c r="Y34" s="3"/>
      <c r="Z34" s="3"/>
    </row>
    <row r="35" spans="1:26" ht="15.75" customHeight="1" x14ac:dyDescent="0.25">
      <c r="A35" s="44"/>
      <c r="B35" s="44"/>
      <c r="C35" s="44"/>
      <c r="D35" s="43" t="str">
        <f>IF(Entry!$B35="","",VLOOKUP(Entry!$B35,'Data Tables'!$Q$18:$R$28,2,"false"))</f>
        <v/>
      </c>
      <c r="E35" s="43" t="str">
        <f>IF(Entry!$B35="","",VLOOKUP(Entry!$B35,'Data Tables'!$Q$18:$U$28,5,"false"))</f>
        <v/>
      </c>
      <c r="F35" s="3"/>
      <c r="G35" s="3"/>
      <c r="H35" s="3"/>
      <c r="I35" s="3"/>
      <c r="J35" s="3"/>
      <c r="K35" s="3"/>
      <c r="L35" s="3"/>
      <c r="M35" s="3"/>
      <c r="N35" s="3"/>
      <c r="O35" s="3"/>
      <c r="P35" s="3"/>
      <c r="Q35" s="3"/>
      <c r="R35" s="3"/>
      <c r="S35" s="3"/>
      <c r="T35" s="3"/>
      <c r="U35" s="3"/>
      <c r="V35" s="3"/>
      <c r="W35" s="3"/>
      <c r="X35" s="3"/>
      <c r="Y35" s="3"/>
      <c r="Z35" s="3"/>
    </row>
    <row r="36" spans="1:26" ht="15.75" customHeight="1" x14ac:dyDescent="0.25">
      <c r="A36" s="44"/>
      <c r="B36" s="44"/>
      <c r="C36" s="44"/>
      <c r="D36" s="43" t="str">
        <f>IF(Entry!$B36="","",VLOOKUP(Entry!$B36,'Data Tables'!$Q$18:$R$28,2,"false"))</f>
        <v/>
      </c>
      <c r="E36" s="43" t="str">
        <f>IF(Entry!$B36="","",VLOOKUP(Entry!$B36,'Data Tables'!$Q$18:$U$28,5,"false"))</f>
        <v/>
      </c>
      <c r="F36" s="3"/>
      <c r="G36" s="3"/>
      <c r="H36" s="3"/>
      <c r="I36" s="3"/>
      <c r="J36" s="3"/>
      <c r="K36" s="3"/>
      <c r="L36" s="3"/>
      <c r="M36" s="3"/>
      <c r="N36" s="3"/>
      <c r="O36" s="3"/>
      <c r="P36" s="3"/>
      <c r="Q36" s="3"/>
      <c r="R36" s="3"/>
      <c r="S36" s="3"/>
      <c r="T36" s="3"/>
      <c r="U36" s="3"/>
      <c r="V36" s="3"/>
      <c r="W36" s="3"/>
      <c r="X36" s="3"/>
      <c r="Y36" s="3"/>
      <c r="Z36" s="3"/>
    </row>
    <row r="37" spans="1:26" ht="15.75" customHeight="1" x14ac:dyDescent="0.25">
      <c r="A37" s="44"/>
      <c r="B37" s="44"/>
      <c r="C37" s="44"/>
      <c r="D37" s="43" t="str">
        <f>IF(Entry!$B37="","",VLOOKUP(Entry!$B37,'Data Tables'!$Q$18:$R$28,2,"false"))</f>
        <v/>
      </c>
      <c r="E37" s="43" t="str">
        <f>IF(Entry!$B37="","",VLOOKUP(Entry!$B37,'Data Tables'!$Q$18:$U$28,5,"false"))</f>
        <v/>
      </c>
      <c r="F37" s="3"/>
      <c r="G37" s="3"/>
      <c r="H37" s="3"/>
      <c r="I37" s="3"/>
      <c r="J37" s="3"/>
      <c r="K37" s="3"/>
      <c r="L37" s="3"/>
      <c r="M37" s="3"/>
      <c r="N37" s="3"/>
      <c r="O37" s="3"/>
      <c r="P37" s="3"/>
      <c r="Q37" s="3"/>
      <c r="R37" s="3"/>
      <c r="S37" s="3"/>
      <c r="T37" s="3"/>
      <c r="U37" s="3"/>
      <c r="V37" s="3"/>
      <c r="W37" s="3"/>
      <c r="X37" s="3"/>
      <c r="Y37" s="3"/>
      <c r="Z37" s="3"/>
    </row>
    <row r="38" spans="1:26" ht="15.75" customHeight="1" x14ac:dyDescent="0.25">
      <c r="A38" s="44"/>
      <c r="B38" s="44"/>
      <c r="C38" s="44"/>
      <c r="D38" s="43" t="str">
        <f>IF(Entry!$B38="","",VLOOKUP(Entry!$B38,'Data Tables'!$Q$18:$R$28,2,"false"))</f>
        <v/>
      </c>
      <c r="E38" s="43" t="str">
        <f>IF(Entry!$B38="","",VLOOKUP(Entry!$B38,'Data Tables'!$Q$18:$U$28,5,"false"))</f>
        <v/>
      </c>
      <c r="F38" s="3"/>
      <c r="G38" s="3"/>
      <c r="H38" s="3"/>
      <c r="I38" s="3"/>
      <c r="J38" s="3"/>
      <c r="K38" s="3"/>
      <c r="L38" s="3"/>
      <c r="M38" s="3"/>
      <c r="N38" s="3"/>
      <c r="O38" s="3"/>
      <c r="P38" s="3"/>
      <c r="Q38" s="3"/>
      <c r="R38" s="3"/>
      <c r="S38" s="3"/>
      <c r="T38" s="3"/>
      <c r="U38" s="3"/>
      <c r="V38" s="3"/>
      <c r="W38" s="3"/>
      <c r="X38" s="3"/>
      <c r="Y38" s="3"/>
      <c r="Z38" s="3"/>
    </row>
    <row r="39" spans="1:26" ht="15.75" customHeight="1" x14ac:dyDescent="0.25">
      <c r="A39" s="44"/>
      <c r="B39" s="44"/>
      <c r="C39" s="44"/>
      <c r="D39" s="43" t="str">
        <f>IF(Entry!$B39="","",VLOOKUP(Entry!$B39,'Data Tables'!$Q$18:$R$28,2,"false"))</f>
        <v/>
      </c>
      <c r="E39" s="43" t="str">
        <f>IF(Entry!$B39="","",VLOOKUP(Entry!$B39,'Data Tables'!$Q$18:$U$28,5,"false"))</f>
        <v/>
      </c>
      <c r="F39" s="3"/>
      <c r="G39" s="3"/>
      <c r="H39" s="3"/>
      <c r="I39" s="3"/>
      <c r="J39" s="3"/>
      <c r="K39" s="3"/>
      <c r="L39" s="3"/>
      <c r="M39" s="3"/>
      <c r="N39" s="3"/>
      <c r="O39" s="3"/>
      <c r="P39" s="3"/>
      <c r="Q39" s="3"/>
      <c r="R39" s="3"/>
      <c r="S39" s="3"/>
      <c r="T39" s="3"/>
      <c r="U39" s="3"/>
      <c r="V39" s="3"/>
      <c r="W39" s="3"/>
      <c r="X39" s="3"/>
      <c r="Y39" s="3"/>
      <c r="Z39" s="3"/>
    </row>
    <row r="40" spans="1:26" ht="15.75" customHeight="1" x14ac:dyDescent="0.25">
      <c r="A40" s="44"/>
      <c r="B40" s="44"/>
      <c r="C40" s="44"/>
      <c r="D40" s="43" t="str">
        <f>IF(Entry!$B40="","",VLOOKUP(Entry!$B40,'Data Tables'!$Q$18:$R$28,2,"false"))</f>
        <v/>
      </c>
      <c r="E40" s="43" t="str">
        <f>IF(Entry!$B40="","",VLOOKUP(Entry!$B40,'Data Tables'!$Q$18:$U$28,5,"false"))</f>
        <v/>
      </c>
      <c r="F40" s="3"/>
      <c r="G40" s="3"/>
      <c r="H40" s="3"/>
      <c r="I40" s="3"/>
      <c r="J40" s="3"/>
      <c r="K40" s="3"/>
      <c r="L40" s="3"/>
      <c r="M40" s="3"/>
      <c r="N40" s="3"/>
      <c r="O40" s="3"/>
      <c r="P40" s="3"/>
      <c r="Q40" s="3"/>
      <c r="R40" s="3"/>
      <c r="S40" s="3"/>
      <c r="T40" s="3"/>
      <c r="U40" s="3"/>
      <c r="V40" s="3"/>
      <c r="W40" s="3"/>
      <c r="X40" s="3"/>
      <c r="Y40" s="3"/>
      <c r="Z40" s="3"/>
    </row>
    <row r="41" spans="1:26" ht="15.75" customHeight="1" x14ac:dyDescent="0.25">
      <c r="A41" s="44"/>
      <c r="B41" s="44"/>
      <c r="C41" s="44"/>
      <c r="D41" s="43" t="str">
        <f>IF(Entry!$B41="","",VLOOKUP(Entry!$B41,'Data Tables'!$Q$18:$R$28,2,"false"))</f>
        <v/>
      </c>
      <c r="E41" s="43" t="str">
        <f>IF(Entry!$B41="","",VLOOKUP(Entry!$B41,'Data Tables'!$Q$18:$U$28,5,"false"))</f>
        <v/>
      </c>
      <c r="F41" s="3"/>
      <c r="G41" s="3"/>
      <c r="H41" s="3"/>
      <c r="I41" s="3"/>
      <c r="J41" s="3"/>
      <c r="K41" s="3"/>
      <c r="L41" s="3"/>
      <c r="M41" s="3"/>
      <c r="N41" s="3"/>
      <c r="O41" s="3"/>
      <c r="P41" s="3"/>
      <c r="Q41" s="3"/>
      <c r="R41" s="3"/>
      <c r="S41" s="3"/>
      <c r="T41" s="3"/>
      <c r="U41" s="3"/>
      <c r="V41" s="3"/>
      <c r="W41" s="3"/>
      <c r="X41" s="3"/>
      <c r="Y41" s="3"/>
      <c r="Z41" s="3"/>
    </row>
    <row r="42" spans="1:26" ht="15.75" customHeight="1" x14ac:dyDescent="0.25">
      <c r="A42" s="44"/>
      <c r="B42" s="44"/>
      <c r="C42" s="44"/>
      <c r="D42" s="43" t="str">
        <f>IF(Entry!$B42="","",VLOOKUP(Entry!$B42,'Data Tables'!$Q$18:$R$28,2,"false"))</f>
        <v/>
      </c>
      <c r="E42" s="43" t="str">
        <f>IF(Entry!$B42="","",VLOOKUP(Entry!$B42,'Data Tables'!$Q$18:$U$28,5,"false"))</f>
        <v/>
      </c>
      <c r="F42" s="3"/>
      <c r="G42" s="3"/>
      <c r="H42" s="3"/>
      <c r="I42" s="3"/>
      <c r="J42" s="3"/>
      <c r="K42" s="3"/>
      <c r="L42" s="3"/>
      <c r="M42" s="3"/>
      <c r="N42" s="3"/>
      <c r="O42" s="3"/>
      <c r="P42" s="3"/>
      <c r="Q42" s="3"/>
      <c r="R42" s="3"/>
      <c r="S42" s="3"/>
      <c r="T42" s="3"/>
      <c r="U42" s="3"/>
      <c r="V42" s="3"/>
      <c r="W42" s="3"/>
      <c r="X42" s="3"/>
      <c r="Y42" s="3"/>
      <c r="Z42" s="3"/>
    </row>
    <row r="43" spans="1:26" ht="15.75" customHeight="1" x14ac:dyDescent="0.25">
      <c r="A43" s="44"/>
      <c r="B43" s="44"/>
      <c r="C43" s="44"/>
      <c r="D43" s="43" t="str">
        <f>IF(Entry!$B43="","",VLOOKUP(Entry!$B43,'Data Tables'!$Q$18:$R$28,2,"false"))</f>
        <v/>
      </c>
      <c r="E43" s="43" t="str">
        <f>IF(Entry!$B43="","",VLOOKUP(Entry!$B43,'Data Tables'!$Q$18:$U$28,5,"false"))</f>
        <v/>
      </c>
      <c r="F43" s="3"/>
      <c r="G43" s="3"/>
      <c r="H43" s="3"/>
      <c r="I43" s="3"/>
      <c r="J43" s="3"/>
      <c r="K43" s="3"/>
      <c r="L43" s="3"/>
      <c r="M43" s="3"/>
      <c r="N43" s="3"/>
      <c r="O43" s="3"/>
      <c r="P43" s="3"/>
      <c r="Q43" s="3"/>
      <c r="R43" s="3"/>
      <c r="S43" s="3"/>
      <c r="T43" s="3"/>
      <c r="U43" s="3"/>
      <c r="V43" s="3"/>
      <c r="W43" s="3"/>
      <c r="X43" s="3"/>
      <c r="Y43" s="3"/>
      <c r="Z43" s="3"/>
    </row>
    <row r="44" spans="1:26" ht="15.75" customHeight="1" x14ac:dyDescent="0.25">
      <c r="A44" s="44"/>
      <c r="B44" s="44"/>
      <c r="C44" s="44"/>
      <c r="D44" s="43" t="str">
        <f>IF(Entry!$B44="","",VLOOKUP(Entry!$B44,'Data Tables'!$Q$18:$R$28,2,"false"))</f>
        <v/>
      </c>
      <c r="E44" s="43" t="str">
        <f>IF(Entry!$B44="","",VLOOKUP(Entry!$B44,'Data Tables'!$Q$18:$U$28,5,"false"))</f>
        <v/>
      </c>
      <c r="F44" s="3"/>
      <c r="G44" s="3"/>
      <c r="H44" s="3"/>
      <c r="I44" s="3"/>
      <c r="J44" s="3"/>
      <c r="K44" s="3"/>
      <c r="L44" s="3"/>
      <c r="M44" s="3"/>
      <c r="N44" s="3"/>
      <c r="O44" s="3"/>
      <c r="P44" s="3"/>
      <c r="Q44" s="3"/>
      <c r="R44" s="3"/>
      <c r="S44" s="3"/>
      <c r="T44" s="3"/>
      <c r="U44" s="3"/>
      <c r="V44" s="3"/>
      <c r="W44" s="3"/>
      <c r="X44" s="3"/>
      <c r="Y44" s="3"/>
      <c r="Z44" s="3"/>
    </row>
    <row r="45" spans="1:26" ht="15.75" customHeight="1" x14ac:dyDescent="0.25">
      <c r="A45" s="44"/>
      <c r="B45" s="44"/>
      <c r="C45" s="44"/>
      <c r="D45" s="43" t="str">
        <f>IF(Entry!$B45="","",VLOOKUP(Entry!$B45,'Data Tables'!$Q$18:$R$28,2,"false"))</f>
        <v/>
      </c>
      <c r="E45" s="43" t="str">
        <f>IF(Entry!$B45="","",VLOOKUP(Entry!$B45,'Data Tables'!$Q$18:$U$28,5,"false"))</f>
        <v/>
      </c>
      <c r="F45" s="3"/>
      <c r="G45" s="3"/>
      <c r="H45" s="3"/>
      <c r="I45" s="3"/>
      <c r="J45" s="3"/>
      <c r="K45" s="3"/>
      <c r="L45" s="3"/>
      <c r="M45" s="3"/>
      <c r="N45" s="3"/>
      <c r="O45" s="3"/>
      <c r="P45" s="3"/>
      <c r="Q45" s="3"/>
      <c r="R45" s="3"/>
      <c r="S45" s="3"/>
      <c r="T45" s="3"/>
      <c r="U45" s="3"/>
      <c r="V45" s="3"/>
      <c r="W45" s="3"/>
      <c r="X45" s="3"/>
      <c r="Y45" s="3"/>
      <c r="Z45" s="3"/>
    </row>
    <row r="46" spans="1:26" ht="15.75" customHeight="1" x14ac:dyDescent="0.25">
      <c r="A46" s="44"/>
      <c r="B46" s="44"/>
      <c r="C46" s="44"/>
      <c r="D46" s="43" t="str">
        <f>IF(Entry!$B46="","",VLOOKUP(Entry!$B46,'Data Tables'!$Q$18:$R$28,2,"false"))</f>
        <v/>
      </c>
      <c r="E46" s="43" t="str">
        <f>IF(Entry!$B46="","",VLOOKUP(Entry!$B46,'Data Tables'!$Q$18:$U$28,5,"false"))</f>
        <v/>
      </c>
      <c r="F46" s="3"/>
      <c r="G46" s="3"/>
      <c r="H46" s="3"/>
      <c r="I46" s="3"/>
      <c r="J46" s="3"/>
      <c r="K46" s="3"/>
      <c r="L46" s="3"/>
      <c r="M46" s="3"/>
      <c r="N46" s="3"/>
      <c r="O46" s="3"/>
      <c r="P46" s="3"/>
      <c r="Q46" s="3"/>
      <c r="R46" s="3"/>
      <c r="S46" s="3"/>
      <c r="T46" s="3"/>
      <c r="U46" s="3"/>
      <c r="V46" s="3"/>
      <c r="W46" s="3"/>
      <c r="X46" s="3"/>
      <c r="Y46" s="3"/>
      <c r="Z46" s="3"/>
    </row>
    <row r="47" spans="1:26" ht="15.75" customHeight="1" x14ac:dyDescent="0.25">
      <c r="A47" s="44"/>
      <c r="B47" s="44"/>
      <c r="C47" s="44"/>
      <c r="D47" s="43" t="str">
        <f>IF(Entry!$B47="","",VLOOKUP(Entry!$B47,'Data Tables'!$Q$18:$R$28,2,"false"))</f>
        <v/>
      </c>
      <c r="E47" s="43" t="str">
        <f>IF(Entry!$B47="","",VLOOKUP(Entry!$B47,'Data Tables'!$Q$18:$U$28,5,"false"))</f>
        <v/>
      </c>
      <c r="F47" s="3"/>
      <c r="G47" s="3"/>
      <c r="H47" s="3"/>
      <c r="I47" s="3"/>
      <c r="J47" s="3"/>
      <c r="K47" s="3"/>
      <c r="L47" s="3"/>
      <c r="M47" s="3"/>
      <c r="N47" s="3"/>
      <c r="O47" s="3"/>
      <c r="P47" s="3"/>
      <c r="Q47" s="3"/>
      <c r="R47" s="3"/>
      <c r="S47" s="3"/>
      <c r="T47" s="3"/>
      <c r="U47" s="3"/>
      <c r="V47" s="3"/>
      <c r="W47" s="3"/>
      <c r="X47" s="3"/>
      <c r="Y47" s="3"/>
      <c r="Z47" s="3"/>
    </row>
    <row r="48" spans="1:26" ht="15.75" customHeight="1" x14ac:dyDescent="0.25">
      <c r="A48" s="44"/>
      <c r="B48" s="44"/>
      <c r="C48" s="44"/>
      <c r="D48" s="43" t="str">
        <f>IF(Entry!$B48="","",VLOOKUP(Entry!$B48,'Data Tables'!$Q$18:$R$28,2,"false"))</f>
        <v/>
      </c>
      <c r="E48" s="43" t="str">
        <f>IF(Entry!$B48="","",VLOOKUP(Entry!$B48,'Data Tables'!$Q$18:$U$28,5,"false"))</f>
        <v/>
      </c>
      <c r="F48" s="3"/>
      <c r="G48" s="3"/>
      <c r="H48" s="3"/>
      <c r="I48" s="3"/>
      <c r="J48" s="3"/>
      <c r="K48" s="3"/>
      <c r="L48" s="3"/>
      <c r="M48" s="3"/>
      <c r="N48" s="3"/>
      <c r="O48" s="3"/>
      <c r="P48" s="3"/>
      <c r="Q48" s="3"/>
      <c r="R48" s="3"/>
      <c r="S48" s="3"/>
      <c r="T48" s="3"/>
      <c r="U48" s="3"/>
      <c r="V48" s="3"/>
      <c r="W48" s="3"/>
      <c r="X48" s="3"/>
      <c r="Y48" s="3"/>
      <c r="Z48" s="3"/>
    </row>
    <row r="49" spans="1:26" ht="15.75" customHeight="1" x14ac:dyDescent="0.25">
      <c r="A49" s="44"/>
      <c r="B49" s="44"/>
      <c r="C49" s="44"/>
      <c r="D49" s="43" t="str">
        <f>IF(Entry!$B49="","",VLOOKUP(Entry!$B49,'Data Tables'!$Q$18:$R$28,2,"false"))</f>
        <v/>
      </c>
      <c r="E49" s="43" t="str">
        <f>IF(Entry!$B49="","",VLOOKUP(Entry!$B49,'Data Tables'!$Q$18:$U$28,5,"false"))</f>
        <v/>
      </c>
      <c r="F49" s="3"/>
      <c r="G49" s="3"/>
      <c r="H49" s="3"/>
      <c r="I49" s="3"/>
      <c r="J49" s="3"/>
      <c r="K49" s="3"/>
      <c r="L49" s="3"/>
      <c r="M49" s="3"/>
      <c r="N49" s="3"/>
      <c r="O49" s="3"/>
      <c r="P49" s="3"/>
      <c r="Q49" s="3"/>
      <c r="R49" s="3"/>
      <c r="S49" s="3"/>
      <c r="T49" s="3"/>
      <c r="U49" s="3"/>
      <c r="V49" s="3"/>
      <c r="W49" s="3"/>
      <c r="X49" s="3"/>
      <c r="Y49" s="3"/>
      <c r="Z49" s="3"/>
    </row>
    <row r="50" spans="1:26" ht="15.75" customHeight="1" x14ac:dyDescent="0.25">
      <c r="A50" s="44"/>
      <c r="B50" s="44"/>
      <c r="C50" s="44"/>
      <c r="D50" s="43" t="str">
        <f>IF(Entry!$B50="","",VLOOKUP(Entry!$B50,'Data Tables'!$Q$18:$R$28,2,"false"))</f>
        <v/>
      </c>
      <c r="E50" s="43" t="str">
        <f>IF(Entry!$B50="","",VLOOKUP(Entry!$B50,'Data Tables'!$Q$18:$U$28,5,"false"))</f>
        <v/>
      </c>
      <c r="F50" s="3"/>
      <c r="G50" s="3"/>
      <c r="H50" s="3"/>
      <c r="I50" s="3"/>
      <c r="J50" s="3"/>
      <c r="K50" s="3"/>
      <c r="L50" s="3"/>
      <c r="M50" s="3"/>
      <c r="N50" s="3"/>
      <c r="O50" s="3"/>
      <c r="P50" s="3"/>
      <c r="Q50" s="3"/>
      <c r="R50" s="3"/>
      <c r="S50" s="3"/>
      <c r="T50" s="3"/>
      <c r="U50" s="3"/>
      <c r="V50" s="3"/>
      <c r="W50" s="3"/>
      <c r="X50" s="3"/>
      <c r="Y50" s="3"/>
      <c r="Z50" s="3"/>
    </row>
    <row r="51" spans="1:26" ht="15.75" customHeight="1" x14ac:dyDescent="0.25">
      <c r="A51" s="44"/>
      <c r="B51" s="44"/>
      <c r="C51" s="44"/>
      <c r="D51" s="43" t="str">
        <f>IF(Entry!$B51="","",VLOOKUP(Entry!$B51,'Data Tables'!$Q$18:$R$28,2,"false"))</f>
        <v/>
      </c>
      <c r="E51" s="43" t="str">
        <f>IF(Entry!$B51="","",VLOOKUP(Entry!$B51,'Data Tables'!$Q$18:$U$28,5,"false"))</f>
        <v/>
      </c>
      <c r="F51" s="3"/>
      <c r="G51" s="3"/>
      <c r="H51" s="3"/>
      <c r="I51" s="3"/>
      <c r="J51" s="3"/>
      <c r="K51" s="3"/>
      <c r="L51" s="3"/>
      <c r="M51" s="3"/>
      <c r="N51" s="3"/>
      <c r="O51" s="3"/>
      <c r="P51" s="3"/>
      <c r="Q51" s="3"/>
      <c r="R51" s="3"/>
      <c r="S51" s="3"/>
      <c r="T51" s="3"/>
      <c r="U51" s="3"/>
      <c r="V51" s="3"/>
      <c r="W51" s="3"/>
      <c r="X51" s="3"/>
      <c r="Y51" s="3"/>
      <c r="Z51" s="3"/>
    </row>
    <row r="52" spans="1:26" ht="15.75" customHeight="1" x14ac:dyDescent="0.25">
      <c r="A52" s="44"/>
      <c r="B52" s="44"/>
      <c r="C52" s="44"/>
      <c r="D52" s="43" t="str">
        <f>IF(Entry!$B52="","",VLOOKUP(Entry!$B52,'Data Tables'!$Q$18:$R$28,2,"false"))</f>
        <v/>
      </c>
      <c r="E52" s="43" t="str">
        <f>IF(Entry!$B52="","",VLOOKUP(Entry!$B52,'Data Tables'!$Q$18:$U$28,5,"false"))</f>
        <v/>
      </c>
      <c r="F52" s="3"/>
      <c r="G52" s="3"/>
      <c r="H52" s="3"/>
      <c r="I52" s="3"/>
      <c r="J52" s="3"/>
      <c r="K52" s="3"/>
      <c r="L52" s="3"/>
      <c r="M52" s="3"/>
      <c r="N52" s="3"/>
      <c r="O52" s="3"/>
      <c r="P52" s="3"/>
      <c r="Q52" s="3"/>
      <c r="R52" s="3"/>
      <c r="S52" s="3"/>
      <c r="T52" s="3"/>
      <c r="U52" s="3"/>
      <c r="V52" s="3"/>
      <c r="W52" s="3"/>
      <c r="X52" s="3"/>
      <c r="Y52" s="3"/>
      <c r="Z52" s="3"/>
    </row>
    <row r="53" spans="1:26" ht="15.75" customHeight="1" x14ac:dyDescent="0.25">
      <c r="A53" s="44"/>
      <c r="B53" s="44"/>
      <c r="C53" s="44"/>
      <c r="D53" s="43" t="str">
        <f>IF(Entry!$B53="","",VLOOKUP(Entry!$B53,'Data Tables'!$Q$18:$R$28,2,"false"))</f>
        <v/>
      </c>
      <c r="E53" s="43" t="str">
        <f>IF(Entry!$B53="","",VLOOKUP(Entry!$B53,'Data Tables'!$Q$18:$U$28,5,"false"))</f>
        <v/>
      </c>
      <c r="F53" s="3"/>
      <c r="G53" s="3"/>
      <c r="H53" s="3"/>
      <c r="I53" s="3"/>
      <c r="J53" s="3"/>
      <c r="K53" s="3"/>
      <c r="L53" s="3"/>
      <c r="M53" s="3"/>
      <c r="N53" s="3"/>
      <c r="O53" s="3"/>
      <c r="P53" s="3"/>
      <c r="Q53" s="3"/>
      <c r="R53" s="3"/>
      <c r="S53" s="3"/>
      <c r="T53" s="3"/>
      <c r="U53" s="3"/>
      <c r="V53" s="3"/>
      <c r="W53" s="3"/>
      <c r="X53" s="3"/>
      <c r="Y53" s="3"/>
      <c r="Z53" s="3"/>
    </row>
    <row r="54" spans="1:26" ht="15.75" customHeight="1" x14ac:dyDescent="0.25">
      <c r="A54" s="44"/>
      <c r="B54" s="44"/>
      <c r="C54" s="44"/>
      <c r="D54" s="43" t="str">
        <f>IF(Entry!$B54="","",VLOOKUP(Entry!$B54,'Data Tables'!$Q$18:$R$28,2,"false"))</f>
        <v/>
      </c>
      <c r="E54" s="43" t="str">
        <f>IF(Entry!$B54="","",VLOOKUP(Entry!$B54,'Data Tables'!$Q$18:$U$28,5,"false"))</f>
        <v/>
      </c>
      <c r="F54" s="3"/>
      <c r="G54" s="3"/>
      <c r="H54" s="3"/>
      <c r="I54" s="3"/>
      <c r="J54" s="3"/>
      <c r="K54" s="3"/>
      <c r="L54" s="3"/>
      <c r="M54" s="3"/>
      <c r="N54" s="3"/>
      <c r="O54" s="3"/>
      <c r="P54" s="3"/>
      <c r="Q54" s="3"/>
      <c r="R54" s="3"/>
      <c r="S54" s="3"/>
      <c r="T54" s="3"/>
      <c r="U54" s="3"/>
      <c r="V54" s="3"/>
      <c r="W54" s="3"/>
      <c r="X54" s="3"/>
      <c r="Y54" s="3"/>
      <c r="Z54" s="3"/>
    </row>
    <row r="55" spans="1:26" ht="15.75" customHeight="1" x14ac:dyDescent="0.25">
      <c r="A55" s="44"/>
      <c r="B55" s="44"/>
      <c r="C55" s="44"/>
      <c r="D55" s="43" t="str">
        <f>IF(Entry!$B55="","",VLOOKUP(Entry!$B55,'Data Tables'!$Q$18:$R$28,2,"false"))</f>
        <v/>
      </c>
      <c r="E55" s="43" t="str">
        <f>IF(Entry!$B55="","",VLOOKUP(Entry!$B55,'Data Tables'!$Q$18:$U$28,5,"false"))</f>
        <v/>
      </c>
      <c r="F55" s="3"/>
      <c r="G55" s="3"/>
      <c r="H55" s="3"/>
      <c r="I55" s="3"/>
      <c r="J55" s="3"/>
      <c r="K55" s="3"/>
      <c r="L55" s="3"/>
      <c r="M55" s="3"/>
      <c r="N55" s="3"/>
      <c r="O55" s="3"/>
      <c r="P55" s="3"/>
      <c r="Q55" s="3"/>
      <c r="R55" s="3"/>
      <c r="S55" s="3"/>
      <c r="T55" s="3"/>
      <c r="U55" s="3"/>
      <c r="V55" s="3"/>
      <c r="W55" s="3"/>
      <c r="X55" s="3"/>
      <c r="Y55" s="3"/>
      <c r="Z55" s="3"/>
    </row>
    <row r="56" spans="1:26" ht="15.75" customHeight="1" x14ac:dyDescent="0.25">
      <c r="A56" s="44"/>
      <c r="B56" s="44"/>
      <c r="C56" s="44"/>
      <c r="D56" s="43" t="str">
        <f>IF(Entry!$B56="","",VLOOKUP(Entry!$B56,'Data Tables'!$Q$18:$R$28,2,"false"))</f>
        <v/>
      </c>
      <c r="E56" s="43" t="str">
        <f>IF(Entry!$B56="","",VLOOKUP(Entry!$B56,'Data Tables'!$Q$18:$U$28,5,"false"))</f>
        <v/>
      </c>
      <c r="F56" s="3"/>
      <c r="G56" s="3"/>
      <c r="H56" s="3"/>
      <c r="I56" s="3"/>
      <c r="J56" s="3"/>
      <c r="K56" s="3"/>
      <c r="L56" s="3"/>
      <c r="M56" s="3"/>
      <c r="N56" s="3"/>
      <c r="O56" s="3"/>
      <c r="P56" s="3"/>
      <c r="Q56" s="3"/>
      <c r="R56" s="3"/>
      <c r="S56" s="3"/>
      <c r="T56" s="3"/>
      <c r="U56" s="3"/>
      <c r="V56" s="3"/>
      <c r="W56" s="3"/>
      <c r="X56" s="3"/>
      <c r="Y56" s="3"/>
      <c r="Z56" s="3"/>
    </row>
    <row r="57" spans="1:26" ht="15.75" customHeight="1" x14ac:dyDescent="0.25">
      <c r="A57" s="44"/>
      <c r="B57" s="44"/>
      <c r="C57" s="44"/>
      <c r="D57" s="43" t="str">
        <f>IF(Entry!$B57="","",VLOOKUP(Entry!$B57,'Data Tables'!$Q$18:$R$28,2,"false"))</f>
        <v/>
      </c>
      <c r="E57" s="43" t="str">
        <f>IF(Entry!$B57="","",VLOOKUP(Entry!$B57,'Data Tables'!$Q$18:$U$28,5,"false"))</f>
        <v/>
      </c>
      <c r="F57" s="3"/>
      <c r="G57" s="3"/>
      <c r="H57" s="3"/>
      <c r="I57" s="3"/>
      <c r="J57" s="3"/>
      <c r="K57" s="3"/>
      <c r="L57" s="3"/>
      <c r="M57" s="3"/>
      <c r="N57" s="3"/>
      <c r="O57" s="3"/>
      <c r="P57" s="3"/>
      <c r="Q57" s="3"/>
      <c r="R57" s="3"/>
      <c r="S57" s="3"/>
      <c r="T57" s="3"/>
      <c r="U57" s="3"/>
      <c r="V57" s="3"/>
      <c r="W57" s="3"/>
      <c r="X57" s="3"/>
      <c r="Y57" s="3"/>
      <c r="Z57" s="3"/>
    </row>
    <row r="58" spans="1:26" ht="15.75" customHeight="1" x14ac:dyDescent="0.25">
      <c r="A58" s="45"/>
      <c r="B58" s="45"/>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5">
      <c r="A59" s="45"/>
      <c r="B59" s="45"/>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5">
      <c r="A60" s="45"/>
      <c r="B60" s="45"/>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5">
      <c r="A61" s="45"/>
      <c r="B61" s="45"/>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5">
      <c r="A62" s="45"/>
      <c r="B62" s="45"/>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45"/>
      <c r="B63" s="45"/>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45"/>
      <c r="B64" s="45"/>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45"/>
      <c r="B65" s="45"/>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45"/>
      <c r="B66" s="45"/>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45"/>
      <c r="B67" s="45"/>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45"/>
      <c r="B68" s="45"/>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45"/>
      <c r="B69" s="45"/>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45"/>
      <c r="B70" s="45"/>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45"/>
      <c r="B71" s="45"/>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45"/>
      <c r="B72" s="45"/>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45"/>
      <c r="B73" s="45"/>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45"/>
      <c r="B74" s="45"/>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45"/>
      <c r="B75" s="45"/>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45"/>
      <c r="B76" s="45"/>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45"/>
      <c r="B77" s="45"/>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45"/>
      <c r="B78" s="45"/>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45"/>
      <c r="B79" s="45"/>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45"/>
      <c r="B80" s="45"/>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45"/>
      <c r="B81" s="45"/>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45"/>
      <c r="B82" s="45"/>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45"/>
      <c r="B83" s="45"/>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45"/>
      <c r="B84" s="45"/>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45"/>
      <c r="B85" s="45"/>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45"/>
      <c r="B86" s="45"/>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45"/>
      <c r="B87" s="45"/>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45"/>
      <c r="B88" s="45"/>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45"/>
      <c r="B89" s="45"/>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45"/>
      <c r="B90" s="45"/>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45"/>
      <c r="B91" s="45"/>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45"/>
      <c r="B92" s="45"/>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45"/>
      <c r="B93" s="45"/>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45"/>
      <c r="B94" s="45"/>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45"/>
      <c r="B95" s="45"/>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45"/>
      <c r="B96" s="45"/>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45"/>
      <c r="B97" s="45"/>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45"/>
      <c r="B98" s="45"/>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45"/>
      <c r="B99" s="45"/>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45"/>
      <c r="B100" s="45"/>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45"/>
      <c r="B101" s="45"/>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45"/>
      <c r="B102" s="45"/>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45"/>
      <c r="B103" s="45"/>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45"/>
      <c r="B104" s="45"/>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45"/>
      <c r="B105" s="45"/>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45"/>
      <c r="B106" s="45"/>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45"/>
      <c r="B107" s="45"/>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45"/>
      <c r="B108" s="45"/>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45"/>
      <c r="B109" s="45"/>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45"/>
      <c r="B110" s="45"/>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45"/>
      <c r="B111" s="45"/>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45"/>
      <c r="B112" s="45"/>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45"/>
      <c r="B113" s="45"/>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45"/>
      <c r="B114" s="45"/>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45"/>
      <c r="B115" s="45"/>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45"/>
      <c r="B116" s="45"/>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45"/>
      <c r="B117" s="45"/>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45"/>
      <c r="B118" s="45"/>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45"/>
      <c r="B119" s="45"/>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45"/>
      <c r="B120" s="45"/>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45"/>
      <c r="B121" s="45"/>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45"/>
      <c r="B122" s="45"/>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45"/>
      <c r="B123" s="45"/>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45"/>
      <c r="B124" s="45"/>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45"/>
      <c r="B125" s="45"/>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45"/>
      <c r="B126" s="45"/>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45"/>
      <c r="B127" s="45"/>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45"/>
      <c r="B128" s="45"/>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45"/>
      <c r="B129" s="45"/>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45"/>
      <c r="B130" s="45"/>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45"/>
      <c r="B131" s="45"/>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45"/>
      <c r="B132" s="45"/>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45"/>
      <c r="B133" s="45"/>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45"/>
      <c r="B134" s="45"/>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45"/>
      <c r="B135" s="45"/>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45"/>
      <c r="B136" s="45"/>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45"/>
      <c r="B137" s="45"/>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45"/>
      <c r="B138" s="45"/>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45"/>
      <c r="B139" s="45"/>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45"/>
      <c r="B140" s="45"/>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45"/>
      <c r="B141" s="45"/>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45"/>
      <c r="B142" s="45"/>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45"/>
      <c r="B143" s="45"/>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45"/>
      <c r="B144" s="45"/>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45"/>
      <c r="B145" s="45"/>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45"/>
      <c r="B146" s="45"/>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45"/>
      <c r="B147" s="45"/>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45"/>
      <c r="B148" s="45"/>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45"/>
      <c r="B149" s="45"/>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45"/>
      <c r="B150" s="45"/>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45"/>
      <c r="B151" s="45"/>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45"/>
      <c r="B152" s="45"/>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45"/>
      <c r="B153" s="45"/>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45"/>
      <c r="B154" s="45"/>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45"/>
      <c r="B155" s="45"/>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45"/>
      <c r="B156" s="45"/>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45"/>
      <c r="B157" s="45"/>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45"/>
      <c r="B158" s="45"/>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45"/>
      <c r="B159" s="45"/>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45"/>
      <c r="B160" s="45"/>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45"/>
      <c r="B161" s="45"/>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45"/>
      <c r="B162" s="45"/>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45"/>
      <c r="B163" s="45"/>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45"/>
      <c r="B164" s="45"/>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45"/>
      <c r="B165" s="45"/>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45"/>
      <c r="B166" s="45"/>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45"/>
      <c r="B167" s="45"/>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45"/>
      <c r="B168" s="45"/>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45"/>
      <c r="B169" s="45"/>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45"/>
      <c r="B170" s="45"/>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45"/>
      <c r="B171" s="45"/>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45"/>
      <c r="B172" s="45"/>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45"/>
      <c r="B173" s="45"/>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45"/>
      <c r="B174" s="45"/>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45"/>
      <c r="B175" s="45"/>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45"/>
      <c r="B176" s="45"/>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45"/>
      <c r="B177" s="45"/>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45"/>
      <c r="B178" s="45"/>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45"/>
      <c r="B179" s="45"/>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45"/>
      <c r="B180" s="45"/>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45"/>
      <c r="B181" s="45"/>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45"/>
      <c r="B182" s="45"/>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45"/>
      <c r="B183" s="45"/>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45"/>
      <c r="B184" s="45"/>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45"/>
      <c r="B185" s="45"/>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45"/>
      <c r="B186" s="45"/>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45"/>
      <c r="B187" s="45"/>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45"/>
      <c r="B188" s="45"/>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45"/>
      <c r="B189" s="45"/>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45"/>
      <c r="B190" s="45"/>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45"/>
      <c r="B191" s="45"/>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45"/>
      <c r="B192" s="45"/>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45"/>
      <c r="B193" s="45"/>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45"/>
      <c r="B194" s="45"/>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45"/>
      <c r="B195" s="45"/>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45"/>
      <c r="B196" s="45"/>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45"/>
      <c r="B197" s="45"/>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45"/>
      <c r="B198" s="45"/>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45"/>
      <c r="B199" s="45"/>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45"/>
      <c r="B200" s="45"/>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45"/>
      <c r="B201" s="45"/>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45"/>
      <c r="B202" s="45"/>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45"/>
      <c r="B203" s="45"/>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45"/>
      <c r="B204" s="45"/>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45"/>
      <c r="B205" s="45"/>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45"/>
      <c r="B206" s="45"/>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45"/>
      <c r="B207" s="45"/>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45"/>
      <c r="B208" s="45"/>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45"/>
      <c r="B209" s="45"/>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45"/>
      <c r="B210" s="45"/>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45"/>
      <c r="B211" s="45"/>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45"/>
      <c r="B212" s="45"/>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45"/>
      <c r="B213" s="45"/>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45"/>
      <c r="B214" s="45"/>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45"/>
      <c r="B215" s="45"/>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45"/>
      <c r="B216" s="45"/>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45"/>
      <c r="B217" s="45"/>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45"/>
      <c r="B218" s="45"/>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45"/>
      <c r="B219" s="45"/>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45"/>
      <c r="B220" s="45"/>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45"/>
      <c r="B221" s="45"/>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45"/>
      <c r="B222" s="45"/>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45"/>
      <c r="B223" s="45"/>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45"/>
      <c r="B224" s="45"/>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45"/>
      <c r="B225" s="45"/>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45"/>
      <c r="B226" s="45"/>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45"/>
      <c r="B227" s="45"/>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45"/>
      <c r="B228" s="45"/>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45"/>
      <c r="B229" s="45"/>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45"/>
      <c r="B230" s="45"/>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45"/>
      <c r="B231" s="45"/>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45"/>
      <c r="B232" s="45"/>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45"/>
      <c r="B233" s="45"/>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45"/>
      <c r="B234" s="45"/>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45"/>
      <c r="B235" s="45"/>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45"/>
      <c r="B236" s="45"/>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45"/>
      <c r="B237" s="45"/>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45"/>
      <c r="B238" s="45"/>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45"/>
      <c r="B239" s="45"/>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45"/>
      <c r="B240" s="45"/>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45"/>
      <c r="B241" s="45"/>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45"/>
      <c r="B242" s="45"/>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45"/>
      <c r="B243" s="45"/>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45"/>
      <c r="B244" s="45"/>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45"/>
      <c r="B245" s="45"/>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45"/>
      <c r="B246" s="45"/>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45"/>
      <c r="B247" s="45"/>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45"/>
      <c r="B248" s="45"/>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45"/>
      <c r="B249" s="45"/>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45"/>
      <c r="B250" s="45"/>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45"/>
      <c r="B251" s="45"/>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45"/>
      <c r="B252" s="45"/>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45"/>
      <c r="B253" s="45"/>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45"/>
      <c r="B254" s="45"/>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45"/>
      <c r="B255" s="45"/>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45"/>
      <c r="B256" s="45"/>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45"/>
      <c r="B257" s="45"/>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45"/>
      <c r="B258" s="45"/>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45"/>
      <c r="B259" s="45"/>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45"/>
      <c r="B260" s="45"/>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45"/>
      <c r="B261" s="45"/>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45"/>
      <c r="B262" s="45"/>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45"/>
      <c r="B263" s="45"/>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45"/>
      <c r="B264" s="45"/>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45"/>
      <c r="B265" s="45"/>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45"/>
      <c r="B266" s="45"/>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45"/>
      <c r="B267" s="45"/>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45"/>
      <c r="B268" s="45"/>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45"/>
      <c r="B269" s="45"/>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45"/>
      <c r="B270" s="45"/>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45"/>
      <c r="B271" s="45"/>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45"/>
      <c r="B272" s="45"/>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45"/>
      <c r="B273" s="45"/>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45"/>
      <c r="B274" s="45"/>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45"/>
      <c r="B275" s="45"/>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45"/>
      <c r="B276" s="45"/>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45"/>
      <c r="B277" s="45"/>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45"/>
      <c r="B278" s="45"/>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45"/>
      <c r="B279" s="45"/>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45"/>
      <c r="B280" s="45"/>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45"/>
      <c r="B281" s="45"/>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45"/>
      <c r="B282" s="45"/>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45"/>
      <c r="B283" s="45"/>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45"/>
      <c r="B284" s="45"/>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45"/>
      <c r="B285" s="45"/>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45"/>
      <c r="B286" s="45"/>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45"/>
      <c r="B287" s="45"/>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45"/>
      <c r="B288" s="45"/>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45"/>
      <c r="B289" s="45"/>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45"/>
      <c r="B290" s="45"/>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45"/>
      <c r="B291" s="45"/>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45"/>
      <c r="B292" s="45"/>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45"/>
      <c r="B293" s="45"/>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45"/>
      <c r="B294" s="45"/>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45"/>
      <c r="B295" s="45"/>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45"/>
      <c r="B296" s="45"/>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45"/>
      <c r="B297" s="45"/>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45"/>
      <c r="B298" s="45"/>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45"/>
      <c r="B299" s="45"/>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45"/>
      <c r="B300" s="45"/>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45"/>
      <c r="B301" s="45"/>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45"/>
      <c r="B302" s="45"/>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45"/>
      <c r="B303" s="45"/>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45"/>
      <c r="B304" s="45"/>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45"/>
      <c r="B305" s="45"/>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45"/>
      <c r="B306" s="45"/>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45"/>
      <c r="B307" s="45"/>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45"/>
      <c r="B308" s="45"/>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45"/>
      <c r="B309" s="45"/>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45"/>
      <c r="B310" s="45"/>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45"/>
      <c r="B311" s="45"/>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45"/>
      <c r="B312" s="45"/>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45"/>
      <c r="B313" s="45"/>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45"/>
      <c r="B314" s="45"/>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45"/>
      <c r="B315" s="45"/>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45"/>
      <c r="B316" s="45"/>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45"/>
      <c r="B317" s="45"/>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45"/>
      <c r="B318" s="45"/>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45"/>
      <c r="B319" s="45"/>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45"/>
      <c r="B320" s="45"/>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45"/>
      <c r="B321" s="45"/>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45"/>
      <c r="B322" s="45"/>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45"/>
      <c r="B323" s="45"/>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45"/>
      <c r="B324" s="45"/>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45"/>
      <c r="B325" s="45"/>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45"/>
      <c r="B326" s="45"/>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45"/>
      <c r="B327" s="45"/>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45"/>
      <c r="B328" s="45"/>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45"/>
      <c r="B329" s="45"/>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45"/>
      <c r="B330" s="45"/>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45"/>
      <c r="B331" s="45"/>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45"/>
      <c r="B332" s="45"/>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45"/>
      <c r="B333" s="45"/>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45"/>
      <c r="B334" s="45"/>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45"/>
      <c r="B335" s="45"/>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45"/>
      <c r="B336" s="45"/>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45"/>
      <c r="B337" s="45"/>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45"/>
      <c r="B338" s="45"/>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45"/>
      <c r="B339" s="45"/>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45"/>
      <c r="B340" s="45"/>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45"/>
      <c r="B341" s="45"/>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45"/>
      <c r="B342" s="45"/>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45"/>
      <c r="B343" s="45"/>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45"/>
      <c r="B344" s="45"/>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45"/>
      <c r="B345" s="45"/>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45"/>
      <c r="B346" s="45"/>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45"/>
      <c r="B347" s="45"/>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45"/>
      <c r="B348" s="45"/>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45"/>
      <c r="B349" s="45"/>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45"/>
      <c r="B350" s="45"/>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45"/>
      <c r="B351" s="45"/>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45"/>
      <c r="B352" s="45"/>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45"/>
      <c r="B353" s="45"/>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45"/>
      <c r="B354" s="45"/>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45"/>
      <c r="B355" s="45"/>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45"/>
      <c r="B356" s="45"/>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45"/>
      <c r="B357" s="45"/>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45"/>
      <c r="B358" s="45"/>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45"/>
      <c r="B359" s="45"/>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45"/>
      <c r="B360" s="45"/>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45"/>
      <c r="B361" s="45"/>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45"/>
      <c r="B362" s="45"/>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45"/>
      <c r="B363" s="45"/>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45"/>
      <c r="B364" s="45"/>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45"/>
      <c r="B365" s="45"/>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45"/>
      <c r="B366" s="45"/>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45"/>
      <c r="B367" s="45"/>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45"/>
      <c r="B368" s="45"/>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45"/>
      <c r="B369" s="45"/>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45"/>
      <c r="B370" s="45"/>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45"/>
      <c r="B371" s="45"/>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45"/>
      <c r="B372" s="45"/>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45"/>
      <c r="B373" s="45"/>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45"/>
      <c r="B374" s="45"/>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45"/>
      <c r="B375" s="45"/>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45"/>
      <c r="B376" s="45"/>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45"/>
      <c r="B377" s="45"/>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45"/>
      <c r="B378" s="45"/>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45"/>
      <c r="B379" s="45"/>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45"/>
      <c r="B380" s="45"/>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45"/>
      <c r="B381" s="45"/>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45"/>
      <c r="B382" s="45"/>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45"/>
      <c r="B383" s="45"/>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45"/>
      <c r="B384" s="45"/>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45"/>
      <c r="B385" s="45"/>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45"/>
      <c r="B386" s="45"/>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45"/>
      <c r="B387" s="45"/>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45"/>
      <c r="B388" s="45"/>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45"/>
      <c r="B389" s="45"/>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45"/>
      <c r="B390" s="45"/>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45"/>
      <c r="B391" s="45"/>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45"/>
      <c r="B392" s="45"/>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45"/>
      <c r="B393" s="45"/>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45"/>
      <c r="B394" s="45"/>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45"/>
      <c r="B395" s="45"/>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45"/>
      <c r="B396" s="45"/>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45"/>
      <c r="B397" s="45"/>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45"/>
      <c r="B398" s="45"/>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45"/>
      <c r="B399" s="45"/>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45"/>
      <c r="B400" s="45"/>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45"/>
      <c r="B401" s="45"/>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45"/>
      <c r="B402" s="45"/>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45"/>
      <c r="B403" s="45"/>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45"/>
      <c r="B404" s="45"/>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45"/>
      <c r="B405" s="45"/>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45"/>
      <c r="B406" s="45"/>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45"/>
      <c r="B407" s="45"/>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45"/>
      <c r="B408" s="45"/>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45"/>
      <c r="B409" s="45"/>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45"/>
      <c r="B410" s="45"/>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45"/>
      <c r="B411" s="45"/>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45"/>
      <c r="B412" s="45"/>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45"/>
      <c r="B413" s="45"/>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45"/>
      <c r="B414" s="45"/>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45"/>
      <c r="B415" s="45"/>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45"/>
      <c r="B416" s="45"/>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45"/>
      <c r="B417" s="45"/>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45"/>
      <c r="B418" s="45"/>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45"/>
      <c r="B419" s="45"/>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45"/>
      <c r="B420" s="45"/>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45"/>
      <c r="B421" s="45"/>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45"/>
      <c r="B422" s="45"/>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45"/>
      <c r="B423" s="45"/>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45"/>
      <c r="B424" s="45"/>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45"/>
      <c r="B425" s="45"/>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45"/>
      <c r="B426" s="45"/>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45"/>
      <c r="B427" s="45"/>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45"/>
      <c r="B428" s="45"/>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45"/>
      <c r="B429" s="45"/>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45"/>
      <c r="B430" s="45"/>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45"/>
      <c r="B431" s="45"/>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45"/>
      <c r="B432" s="45"/>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45"/>
      <c r="B433" s="45"/>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45"/>
      <c r="B434" s="45"/>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45"/>
      <c r="B435" s="45"/>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45"/>
      <c r="B436" s="45"/>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45"/>
      <c r="B437" s="45"/>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45"/>
      <c r="B438" s="45"/>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45"/>
      <c r="B439" s="45"/>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45"/>
      <c r="B440" s="45"/>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45"/>
      <c r="B441" s="45"/>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45"/>
      <c r="B442" s="45"/>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45"/>
      <c r="B443" s="45"/>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45"/>
      <c r="B444" s="45"/>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45"/>
      <c r="B445" s="45"/>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45"/>
      <c r="B446" s="45"/>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45"/>
      <c r="B447" s="45"/>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45"/>
      <c r="B448" s="45"/>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45"/>
      <c r="B449" s="45"/>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45"/>
      <c r="B450" s="45"/>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45"/>
      <c r="B451" s="45"/>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45"/>
      <c r="B452" s="45"/>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45"/>
      <c r="B453" s="45"/>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45"/>
      <c r="B454" s="45"/>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45"/>
      <c r="B455" s="45"/>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45"/>
      <c r="B456" s="45"/>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45"/>
      <c r="B457" s="45"/>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45"/>
      <c r="B458" s="45"/>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45"/>
      <c r="B459" s="45"/>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45"/>
      <c r="B460" s="45"/>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45"/>
      <c r="B461" s="45"/>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45"/>
      <c r="B462" s="45"/>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45"/>
      <c r="B463" s="45"/>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45"/>
      <c r="B464" s="45"/>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45"/>
      <c r="B465" s="45"/>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45"/>
      <c r="B466" s="45"/>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45"/>
      <c r="B467" s="45"/>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45"/>
      <c r="B468" s="45"/>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45"/>
      <c r="B469" s="45"/>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45"/>
      <c r="B470" s="45"/>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45"/>
      <c r="B471" s="45"/>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45"/>
      <c r="B472" s="45"/>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45"/>
      <c r="B473" s="45"/>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45"/>
      <c r="B474" s="45"/>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45"/>
      <c r="B475" s="45"/>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45"/>
      <c r="B476" s="45"/>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45"/>
      <c r="B477" s="45"/>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45"/>
      <c r="B478" s="45"/>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45"/>
      <c r="B479" s="45"/>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45"/>
      <c r="B480" s="45"/>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45"/>
      <c r="B481" s="45"/>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45"/>
      <c r="B482" s="45"/>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45"/>
      <c r="B483" s="45"/>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45"/>
      <c r="B484" s="45"/>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45"/>
      <c r="B485" s="45"/>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45"/>
      <c r="B486" s="45"/>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45"/>
      <c r="B487" s="45"/>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45"/>
      <c r="B488" s="45"/>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45"/>
      <c r="B489" s="45"/>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45"/>
      <c r="B490" s="45"/>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45"/>
      <c r="B491" s="45"/>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45"/>
      <c r="B492" s="45"/>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45"/>
      <c r="B493" s="45"/>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45"/>
      <c r="B494" s="45"/>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45"/>
      <c r="B495" s="45"/>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45"/>
      <c r="B496" s="45"/>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45"/>
      <c r="B497" s="45"/>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45"/>
      <c r="B498" s="45"/>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45"/>
      <c r="B499" s="45"/>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45"/>
      <c r="B500" s="45"/>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45"/>
      <c r="B501" s="45"/>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45"/>
      <c r="B502" s="45"/>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45"/>
      <c r="B503" s="45"/>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45"/>
      <c r="B504" s="45"/>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45"/>
      <c r="B505" s="45"/>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45"/>
      <c r="B506" s="45"/>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45"/>
      <c r="B507" s="45"/>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45"/>
      <c r="B508" s="45"/>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45"/>
      <c r="B509" s="45"/>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45"/>
      <c r="B510" s="45"/>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45"/>
      <c r="B511" s="45"/>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45"/>
      <c r="B512" s="45"/>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45"/>
      <c r="B513" s="45"/>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45"/>
      <c r="B514" s="45"/>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45"/>
      <c r="B515" s="45"/>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45"/>
      <c r="B516" s="45"/>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45"/>
      <c r="B517" s="45"/>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45"/>
      <c r="B518" s="45"/>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45"/>
      <c r="B519" s="45"/>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45"/>
      <c r="B520" s="45"/>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45"/>
      <c r="B521" s="45"/>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45"/>
      <c r="B522" s="45"/>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45"/>
      <c r="B523" s="45"/>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45"/>
      <c r="B524" s="45"/>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45"/>
      <c r="B525" s="45"/>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45"/>
      <c r="B526" s="45"/>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45"/>
      <c r="B527" s="45"/>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45"/>
      <c r="B528" s="45"/>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45"/>
      <c r="B529" s="45"/>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45"/>
      <c r="B530" s="45"/>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45"/>
      <c r="B531" s="45"/>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45"/>
      <c r="B532" s="45"/>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45"/>
      <c r="B533" s="45"/>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45"/>
      <c r="B534" s="45"/>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45"/>
      <c r="B535" s="45"/>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45"/>
      <c r="B536" s="45"/>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45"/>
      <c r="B537" s="45"/>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45"/>
      <c r="B538" s="45"/>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45"/>
      <c r="B539" s="45"/>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45"/>
      <c r="B540" s="45"/>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45"/>
      <c r="B541" s="45"/>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45"/>
      <c r="B542" s="45"/>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45"/>
      <c r="B543" s="45"/>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45"/>
      <c r="B544" s="45"/>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45"/>
      <c r="B545" s="45"/>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45"/>
      <c r="B546" s="45"/>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45"/>
      <c r="B547" s="45"/>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45"/>
      <c r="B548" s="45"/>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45"/>
      <c r="B549" s="45"/>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45"/>
      <c r="B550" s="45"/>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45"/>
      <c r="B551" s="45"/>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45"/>
      <c r="B552" s="45"/>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45"/>
      <c r="B553" s="45"/>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45"/>
      <c r="B554" s="45"/>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45"/>
      <c r="B555" s="45"/>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45"/>
      <c r="B556" s="45"/>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45"/>
      <c r="B557" s="45"/>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45"/>
      <c r="B558" s="45"/>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45"/>
      <c r="B559" s="45"/>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45"/>
      <c r="B560" s="45"/>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45"/>
      <c r="B561" s="45"/>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45"/>
      <c r="B562" s="45"/>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45"/>
      <c r="B563" s="45"/>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45"/>
      <c r="B564" s="45"/>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45"/>
      <c r="B565" s="45"/>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45"/>
      <c r="B566" s="45"/>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45"/>
      <c r="B567" s="45"/>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45"/>
      <c r="B568" s="45"/>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45"/>
      <c r="B569" s="45"/>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45"/>
      <c r="B570" s="45"/>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45"/>
      <c r="B571" s="45"/>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45"/>
      <c r="B572" s="45"/>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45"/>
      <c r="B573" s="45"/>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45"/>
      <c r="B574" s="45"/>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45"/>
      <c r="B575" s="45"/>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45"/>
      <c r="B576" s="45"/>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45"/>
      <c r="B577" s="45"/>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45"/>
      <c r="B578" s="45"/>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45"/>
      <c r="B579" s="45"/>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45"/>
      <c r="B580" s="45"/>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45"/>
      <c r="B581" s="45"/>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45"/>
      <c r="B582" s="45"/>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45"/>
      <c r="B583" s="45"/>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45"/>
      <c r="B584" s="45"/>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45"/>
      <c r="B585" s="45"/>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45"/>
      <c r="B586" s="45"/>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45"/>
      <c r="B587" s="45"/>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45"/>
      <c r="B588" s="45"/>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45"/>
      <c r="B589" s="45"/>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45"/>
      <c r="B590" s="45"/>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45"/>
      <c r="B591" s="45"/>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45"/>
      <c r="B592" s="45"/>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45"/>
      <c r="B593" s="45"/>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45"/>
      <c r="B594" s="45"/>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45"/>
      <c r="B595" s="45"/>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45"/>
      <c r="B596" s="45"/>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45"/>
      <c r="B597" s="45"/>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45"/>
      <c r="B598" s="45"/>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45"/>
      <c r="B599" s="45"/>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45"/>
      <c r="B600" s="45"/>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45"/>
      <c r="B601" s="45"/>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45"/>
      <c r="B602" s="45"/>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45"/>
      <c r="B603" s="45"/>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45"/>
      <c r="B604" s="45"/>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45"/>
      <c r="B605" s="45"/>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45"/>
      <c r="B606" s="45"/>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45"/>
      <c r="B607" s="45"/>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45"/>
      <c r="B608" s="45"/>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45"/>
      <c r="B609" s="45"/>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45"/>
      <c r="B610" s="45"/>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45"/>
      <c r="B611" s="45"/>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45"/>
      <c r="B612" s="45"/>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45"/>
      <c r="B613" s="45"/>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45"/>
      <c r="B614" s="45"/>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45"/>
      <c r="B615" s="45"/>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45"/>
      <c r="B616" s="45"/>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45"/>
      <c r="B617" s="45"/>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45"/>
      <c r="B618" s="45"/>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45"/>
      <c r="B619" s="45"/>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45"/>
      <c r="B620" s="45"/>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45"/>
      <c r="B621" s="45"/>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45"/>
      <c r="B622" s="45"/>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45"/>
      <c r="B623" s="45"/>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45"/>
      <c r="B624" s="45"/>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45"/>
      <c r="B625" s="45"/>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45"/>
      <c r="B626" s="45"/>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45"/>
      <c r="B627" s="45"/>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45"/>
      <c r="B628" s="45"/>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45"/>
      <c r="B629" s="45"/>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45"/>
      <c r="B630" s="45"/>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45"/>
      <c r="B631" s="45"/>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45"/>
      <c r="B632" s="45"/>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45"/>
      <c r="B633" s="45"/>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45"/>
      <c r="B634" s="45"/>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45"/>
      <c r="B635" s="45"/>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45"/>
      <c r="B636" s="45"/>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45"/>
      <c r="B637" s="45"/>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45"/>
      <c r="B638" s="45"/>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45"/>
      <c r="B639" s="45"/>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45"/>
      <c r="B640" s="45"/>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45"/>
      <c r="B641" s="45"/>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45"/>
      <c r="B642" s="45"/>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45"/>
      <c r="B643" s="45"/>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45"/>
      <c r="B644" s="45"/>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45"/>
      <c r="B645" s="45"/>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45"/>
      <c r="B646" s="45"/>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45"/>
      <c r="B647" s="45"/>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45"/>
      <c r="B648" s="45"/>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45"/>
      <c r="B649" s="45"/>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45"/>
      <c r="B650" s="45"/>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45"/>
      <c r="B651" s="45"/>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45"/>
      <c r="B652" s="45"/>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45"/>
      <c r="B653" s="45"/>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45"/>
      <c r="B654" s="45"/>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45"/>
      <c r="B655" s="45"/>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45"/>
      <c r="B656" s="45"/>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45"/>
      <c r="B657" s="45"/>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45"/>
      <c r="B658" s="45"/>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45"/>
      <c r="B659" s="45"/>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45"/>
      <c r="B660" s="45"/>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45"/>
      <c r="B661" s="45"/>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45"/>
      <c r="B662" s="45"/>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45"/>
      <c r="B663" s="45"/>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45"/>
      <c r="B664" s="45"/>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45"/>
      <c r="B665" s="45"/>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45"/>
      <c r="B666" s="45"/>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45"/>
      <c r="B667" s="45"/>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45"/>
      <c r="B668" s="45"/>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45"/>
      <c r="B669" s="45"/>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45"/>
      <c r="B670" s="45"/>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45"/>
      <c r="B671" s="45"/>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45"/>
      <c r="B672" s="45"/>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45"/>
      <c r="B673" s="45"/>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45"/>
      <c r="B674" s="45"/>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45"/>
      <c r="B675" s="45"/>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45"/>
      <c r="B676" s="45"/>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45"/>
      <c r="B677" s="45"/>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45"/>
      <c r="B678" s="45"/>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45"/>
      <c r="B679" s="45"/>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45"/>
      <c r="B680" s="45"/>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45"/>
      <c r="B681" s="45"/>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45"/>
      <c r="B682" s="45"/>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45"/>
      <c r="B683" s="45"/>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45"/>
      <c r="B684" s="45"/>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45"/>
      <c r="B685" s="45"/>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45"/>
      <c r="B686" s="45"/>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45"/>
      <c r="B687" s="45"/>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45"/>
      <c r="B688" s="45"/>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45"/>
      <c r="B689" s="45"/>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45"/>
      <c r="B690" s="45"/>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45"/>
      <c r="B691" s="45"/>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45"/>
      <c r="B692" s="45"/>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45"/>
      <c r="B693" s="45"/>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45"/>
      <c r="B694" s="45"/>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45"/>
      <c r="B695" s="45"/>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45"/>
      <c r="B696" s="45"/>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45"/>
      <c r="B697" s="45"/>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45"/>
      <c r="B698" s="45"/>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45"/>
      <c r="B699" s="45"/>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45"/>
      <c r="B700" s="45"/>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45"/>
      <c r="B701" s="45"/>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45"/>
      <c r="B702" s="45"/>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45"/>
      <c r="B703" s="45"/>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45"/>
      <c r="B704" s="45"/>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45"/>
      <c r="B705" s="45"/>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45"/>
      <c r="B706" s="45"/>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45"/>
      <c r="B707" s="45"/>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45"/>
      <c r="B708" s="45"/>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45"/>
      <c r="B709" s="45"/>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45"/>
      <c r="B710" s="45"/>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45"/>
      <c r="B711" s="45"/>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45"/>
      <c r="B712" s="45"/>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45"/>
      <c r="B713" s="45"/>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45"/>
      <c r="B714" s="45"/>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45"/>
      <c r="B715" s="45"/>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45"/>
      <c r="B716" s="45"/>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45"/>
      <c r="B717" s="45"/>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45"/>
      <c r="B718" s="45"/>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45"/>
      <c r="B719" s="45"/>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45"/>
      <c r="B720" s="45"/>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45"/>
      <c r="B721" s="45"/>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45"/>
      <c r="B722" s="45"/>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45"/>
      <c r="B723" s="45"/>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45"/>
      <c r="B724" s="45"/>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45"/>
      <c r="B725" s="45"/>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45"/>
      <c r="B726" s="45"/>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45"/>
      <c r="B727" s="45"/>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45"/>
      <c r="B728" s="45"/>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45"/>
      <c r="B729" s="45"/>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45"/>
      <c r="B730" s="45"/>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45"/>
      <c r="B731" s="45"/>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45"/>
      <c r="B732" s="45"/>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45"/>
      <c r="B733" s="45"/>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45"/>
      <c r="B734" s="45"/>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45"/>
      <c r="B735" s="45"/>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45"/>
      <c r="B736" s="45"/>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45"/>
      <c r="B737" s="45"/>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45"/>
      <c r="B738" s="45"/>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45"/>
      <c r="B739" s="45"/>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45"/>
      <c r="B740" s="45"/>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45"/>
      <c r="B741" s="45"/>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45"/>
      <c r="B742" s="45"/>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45"/>
      <c r="B743" s="45"/>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45"/>
      <c r="B744" s="45"/>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45"/>
      <c r="B745" s="45"/>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45"/>
      <c r="B746" s="45"/>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45"/>
      <c r="B747" s="45"/>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45"/>
      <c r="B748" s="45"/>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45"/>
      <c r="B749" s="45"/>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45"/>
      <c r="B750" s="45"/>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45"/>
      <c r="B751" s="45"/>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45"/>
      <c r="B752" s="45"/>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45"/>
      <c r="B753" s="45"/>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45"/>
      <c r="B754" s="45"/>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45"/>
      <c r="B755" s="45"/>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45"/>
      <c r="B756" s="45"/>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45"/>
      <c r="B757" s="45"/>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45"/>
      <c r="B758" s="45"/>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45"/>
      <c r="B759" s="45"/>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45"/>
      <c r="B760" s="45"/>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45"/>
      <c r="B761" s="45"/>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45"/>
      <c r="B762" s="45"/>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45"/>
      <c r="B763" s="45"/>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45"/>
      <c r="B764" s="45"/>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45"/>
      <c r="B765" s="45"/>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45"/>
      <c r="B766" s="45"/>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45"/>
      <c r="B767" s="45"/>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45"/>
      <c r="B768" s="45"/>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45"/>
      <c r="B769" s="45"/>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45"/>
      <c r="B770" s="45"/>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45"/>
      <c r="B771" s="45"/>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45"/>
      <c r="B772" s="45"/>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45"/>
      <c r="B773" s="45"/>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45"/>
      <c r="B774" s="45"/>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45"/>
      <c r="B775" s="45"/>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45"/>
      <c r="B776" s="45"/>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45"/>
      <c r="B777" s="45"/>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45"/>
      <c r="B778" s="45"/>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45"/>
      <c r="B779" s="45"/>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45"/>
      <c r="B780" s="45"/>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45"/>
      <c r="B781" s="45"/>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45"/>
      <c r="B782" s="45"/>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45"/>
      <c r="B783" s="45"/>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45"/>
      <c r="B784" s="45"/>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45"/>
      <c r="B785" s="45"/>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45"/>
      <c r="B786" s="45"/>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45"/>
      <c r="B787" s="45"/>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45"/>
      <c r="B788" s="45"/>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45"/>
      <c r="B789" s="45"/>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45"/>
      <c r="B790" s="45"/>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45"/>
      <c r="B791" s="45"/>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45"/>
      <c r="B792" s="45"/>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45"/>
      <c r="B793" s="45"/>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45"/>
      <c r="B794" s="45"/>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45"/>
      <c r="B795" s="45"/>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45"/>
      <c r="B796" s="45"/>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45"/>
      <c r="B797" s="45"/>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45"/>
      <c r="B798" s="45"/>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45"/>
      <c r="B799" s="45"/>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45"/>
      <c r="B800" s="45"/>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45"/>
      <c r="B801" s="45"/>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45"/>
      <c r="B802" s="45"/>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45"/>
      <c r="B803" s="45"/>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45"/>
      <c r="B804" s="45"/>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45"/>
      <c r="B805" s="45"/>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45"/>
      <c r="B806" s="45"/>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45"/>
      <c r="B807" s="45"/>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45"/>
      <c r="B808" s="45"/>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45"/>
      <c r="B809" s="45"/>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45"/>
      <c r="B810" s="45"/>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45"/>
      <c r="B811" s="45"/>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45"/>
      <c r="B812" s="45"/>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45"/>
      <c r="B813" s="45"/>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45"/>
      <c r="B814" s="45"/>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45"/>
      <c r="B815" s="45"/>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45"/>
      <c r="B816" s="45"/>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45"/>
      <c r="B817" s="45"/>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45"/>
      <c r="B818" s="45"/>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45"/>
      <c r="B819" s="45"/>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45"/>
      <c r="B820" s="45"/>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45"/>
      <c r="B821" s="45"/>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45"/>
      <c r="B822" s="45"/>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45"/>
      <c r="B823" s="45"/>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45"/>
      <c r="B824" s="45"/>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45"/>
      <c r="B825" s="45"/>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45"/>
      <c r="B826" s="45"/>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45"/>
      <c r="B827" s="45"/>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45"/>
      <c r="B828" s="45"/>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45"/>
      <c r="B829" s="45"/>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45"/>
      <c r="B830" s="45"/>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45"/>
      <c r="B831" s="45"/>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45"/>
      <c r="B832" s="45"/>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45"/>
      <c r="B833" s="45"/>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45"/>
      <c r="B834" s="45"/>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45"/>
      <c r="B835" s="45"/>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45"/>
      <c r="B836" s="45"/>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45"/>
      <c r="B837" s="45"/>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45"/>
      <c r="B838" s="45"/>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45"/>
      <c r="B839" s="45"/>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45"/>
      <c r="B840" s="45"/>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45"/>
      <c r="B841" s="45"/>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45"/>
      <c r="B842" s="45"/>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45"/>
      <c r="B843" s="45"/>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45"/>
      <c r="B844" s="45"/>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45"/>
      <c r="B845" s="45"/>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45"/>
      <c r="B846" s="45"/>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45"/>
      <c r="B847" s="45"/>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45"/>
      <c r="B848" s="45"/>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45"/>
      <c r="B849" s="45"/>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45"/>
      <c r="B850" s="45"/>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45"/>
      <c r="B851" s="45"/>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45"/>
      <c r="B852" s="45"/>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45"/>
      <c r="B853" s="45"/>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45"/>
      <c r="B854" s="45"/>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45"/>
      <c r="B855" s="45"/>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45"/>
      <c r="B856" s="45"/>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45"/>
      <c r="B857" s="45"/>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45"/>
      <c r="B858" s="45"/>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45"/>
      <c r="B859" s="45"/>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45"/>
      <c r="B860" s="45"/>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45"/>
      <c r="B861" s="45"/>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45"/>
      <c r="B862" s="45"/>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45"/>
      <c r="B863" s="45"/>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45"/>
      <c r="B864" s="45"/>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45"/>
      <c r="B865" s="45"/>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45"/>
      <c r="B866" s="45"/>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45"/>
      <c r="B867" s="45"/>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45"/>
      <c r="B868" s="45"/>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45"/>
      <c r="B869" s="45"/>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45"/>
      <c r="B870" s="45"/>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45"/>
      <c r="B871" s="45"/>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45"/>
      <c r="B872" s="45"/>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45"/>
      <c r="B873" s="45"/>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45"/>
      <c r="B874" s="45"/>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45"/>
      <c r="B875" s="45"/>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45"/>
      <c r="B876" s="45"/>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45"/>
      <c r="B877" s="45"/>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45"/>
      <c r="B878" s="45"/>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45"/>
      <c r="B879" s="45"/>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45"/>
      <c r="B880" s="45"/>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45"/>
      <c r="B881" s="45"/>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45"/>
      <c r="B882" s="45"/>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45"/>
      <c r="B883" s="45"/>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45"/>
      <c r="B884" s="45"/>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45"/>
      <c r="B885" s="45"/>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45"/>
      <c r="B886" s="45"/>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45"/>
      <c r="B887" s="45"/>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45"/>
      <c r="B888" s="45"/>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45"/>
      <c r="B889" s="45"/>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45"/>
      <c r="B890" s="45"/>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45"/>
      <c r="B891" s="45"/>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45"/>
      <c r="B892" s="45"/>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45"/>
      <c r="B893" s="45"/>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45"/>
      <c r="B894" s="45"/>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45"/>
      <c r="B895" s="45"/>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45"/>
      <c r="B896" s="45"/>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45"/>
      <c r="B897" s="45"/>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45"/>
      <c r="B898" s="45"/>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45"/>
      <c r="B899" s="45"/>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45"/>
      <c r="B900" s="45"/>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45"/>
      <c r="B901" s="45"/>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45"/>
      <c r="B902" s="45"/>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45"/>
      <c r="B903" s="45"/>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45"/>
      <c r="B904" s="45"/>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45"/>
      <c r="B905" s="45"/>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45"/>
      <c r="B906" s="45"/>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45"/>
      <c r="B907" s="45"/>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45"/>
      <c r="B908" s="45"/>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45"/>
      <c r="B909" s="45"/>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45"/>
      <c r="B910" s="45"/>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45"/>
      <c r="B911" s="45"/>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45"/>
      <c r="B912" s="45"/>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45"/>
      <c r="B913" s="45"/>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45"/>
      <c r="B914" s="45"/>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45"/>
      <c r="B915" s="45"/>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45"/>
      <c r="B916" s="45"/>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45"/>
      <c r="B917" s="45"/>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45"/>
      <c r="B918" s="45"/>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45"/>
      <c r="B919" s="45"/>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45"/>
      <c r="B920" s="45"/>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45"/>
      <c r="B921" s="45"/>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45"/>
      <c r="B922" s="45"/>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45"/>
      <c r="B923" s="45"/>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45"/>
      <c r="B924" s="45"/>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45"/>
      <c r="B925" s="45"/>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45"/>
      <c r="B926" s="45"/>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45"/>
      <c r="B927" s="45"/>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45"/>
      <c r="B928" s="45"/>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45"/>
      <c r="B929" s="45"/>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45"/>
      <c r="B930" s="45"/>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45"/>
      <c r="B931" s="45"/>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45"/>
      <c r="B932" s="45"/>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45"/>
      <c r="B933" s="45"/>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45"/>
      <c r="B934" s="45"/>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45"/>
      <c r="B935" s="45"/>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45"/>
      <c r="B936" s="45"/>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45"/>
      <c r="B937" s="45"/>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45"/>
      <c r="B938" s="45"/>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45"/>
      <c r="B939" s="45"/>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45"/>
      <c r="B940" s="45"/>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45"/>
      <c r="B941" s="45"/>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45"/>
      <c r="B942" s="45"/>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45"/>
      <c r="B943" s="45"/>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45"/>
      <c r="B944" s="45"/>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45"/>
      <c r="B945" s="45"/>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45"/>
      <c r="B946" s="45"/>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45"/>
      <c r="B947" s="45"/>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45"/>
      <c r="B948" s="45"/>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45"/>
      <c r="B949" s="45"/>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45"/>
      <c r="B950" s="45"/>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45"/>
      <c r="B951" s="45"/>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45"/>
      <c r="B952" s="45"/>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45"/>
      <c r="B953" s="45"/>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45"/>
      <c r="B954" s="45"/>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45"/>
      <c r="B955" s="45"/>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45"/>
      <c r="B956" s="45"/>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45"/>
      <c r="B957" s="45"/>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45"/>
      <c r="B958" s="45"/>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45"/>
      <c r="B959" s="45"/>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45"/>
      <c r="B960" s="45"/>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45"/>
      <c r="B961" s="45"/>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45"/>
      <c r="B962" s="45"/>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45"/>
      <c r="B963" s="45"/>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45"/>
      <c r="B964" s="45"/>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45"/>
      <c r="B965" s="45"/>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45"/>
      <c r="B966" s="45"/>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45"/>
      <c r="B967" s="45"/>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45"/>
      <c r="B968" s="45"/>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45"/>
      <c r="B969" s="45"/>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45"/>
      <c r="B970" s="45"/>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45"/>
      <c r="B971" s="45"/>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45"/>
      <c r="B972" s="45"/>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45"/>
      <c r="B973" s="45"/>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45"/>
      <c r="B974" s="45"/>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45"/>
      <c r="B975" s="45"/>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45"/>
      <c r="B976" s="45"/>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45"/>
      <c r="B977" s="45"/>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45"/>
      <c r="B978" s="45"/>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45"/>
      <c r="B979" s="45"/>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5">
      <c r="A980" s="45"/>
      <c r="B980" s="45"/>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5">
      <c r="A981" s="45"/>
      <c r="B981" s="45"/>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5">
      <c r="A982" s="45"/>
      <c r="B982" s="45"/>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5">
      <c r="A983" s="45"/>
      <c r="B983" s="45"/>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5">
      <c r="A984" s="45"/>
      <c r="B984" s="45"/>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5">
      <c r="A985" s="45"/>
      <c r="B985" s="45"/>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5">
      <c r="A986" s="45"/>
      <c r="B986" s="45"/>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5">
      <c r="A987" s="45"/>
      <c r="B987" s="45"/>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5">
      <c r="A988" s="45"/>
      <c r="B988" s="45"/>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5">
      <c r="A989" s="45"/>
      <c r="B989" s="45"/>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5">
      <c r="A990" s="45"/>
      <c r="B990" s="45"/>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5">
      <c r="A991" s="45"/>
      <c r="B991" s="45"/>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5">
      <c r="A992" s="45"/>
      <c r="B992" s="45"/>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5">
      <c r="A993" s="45"/>
      <c r="B993" s="45"/>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5">
      <c r="A994" s="45"/>
      <c r="B994" s="45"/>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5">
      <c r="A995" s="45"/>
      <c r="B995" s="45"/>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5">
      <c r="A996" s="45"/>
      <c r="B996" s="45"/>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5">
      <c r="A997" s="45"/>
      <c r="B997" s="45"/>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5">
      <c r="A998" s="45"/>
      <c r="B998" s="45"/>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25">
      <c r="A999" s="45"/>
      <c r="B999" s="45"/>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x14ac:dyDescent="0.25">
      <c r="A1000" s="45"/>
      <c r="B1000" s="45"/>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sheetProtection algorithmName="SHA-512" hashValue="aaEPjqvgtumMy5gZjW64Qgi33GRIF4qQ4uVkyc5OaTr1njuJtJUrzP+vBipeSINoPBbS8YjCy3LJrbhrrBCbYA==" saltValue="jDXfStbrQP/LnfVPeD+A1w==" spinCount="100000" sheet="1" objects="1" scenarios="1"/>
  <mergeCells count="1">
    <mergeCell ref="A1:E1"/>
  </mergeCells>
  <conditionalFormatting sqref="A8:A57">
    <cfRule type="expression" dxfId="8" priority="1">
      <formula>$A8=""</formula>
    </cfRule>
  </conditionalFormatting>
  <conditionalFormatting sqref="B8:B57">
    <cfRule type="expression" dxfId="7" priority="2">
      <formula>$B8=""</formula>
    </cfRule>
  </conditionalFormatting>
  <conditionalFormatting sqref="C3">
    <cfRule type="expression" dxfId="6" priority="3">
      <formula>$C$3=""</formula>
    </cfRule>
  </conditionalFormatting>
  <conditionalFormatting sqref="C5">
    <cfRule type="expression" dxfId="5" priority="4">
      <formula>$C$5=""</formula>
    </cfRule>
  </conditionalFormatting>
  <conditionalFormatting sqref="C8:C57">
    <cfRule type="expression" dxfId="4" priority="5">
      <formula>$C8=""</formula>
    </cfRule>
  </conditionalFormatting>
  <conditionalFormatting sqref="E3">
    <cfRule type="expression" dxfId="3" priority="6">
      <formula>$E$3=""</formula>
    </cfRule>
  </conditionalFormatting>
  <conditionalFormatting sqref="E5">
    <cfRule type="expression" dxfId="2" priority="7">
      <formula>$E$5=""</formula>
    </cfRule>
  </conditionalFormatting>
  <dataValidations count="1">
    <dataValidation type="custom" allowBlank="1" showInputMessage="1" showErrorMessage="1" prompt="ERROR" sqref="F8:F57" xr:uid="{00000000-0002-0000-0100-000001000000}">
      <formula1>F8="X"</formula1>
    </dataValidation>
  </dataValidations>
  <pageMargins left="0.7" right="0.7" top="0.75" bottom="0.75" header="0" footer="0"/>
  <pageSetup scale="96" orientation="landscape"/>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ErrorMessage="1" xr:uid="{00000000-0002-0000-0100-000000000000}">
          <x14:formula1>
            <xm:f>'LABELS TABLE'!$A$3:$A$15</xm:f>
          </x14:formula1>
          <xm:sqref>B8:B57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Z1000"/>
  <sheetViews>
    <sheetView workbookViewId="0"/>
  </sheetViews>
  <sheetFormatPr defaultColWidth="14.42578125" defaultRowHeight="15" customHeight="1" x14ac:dyDescent="0.25"/>
  <cols>
    <col min="1" max="1" width="11.5703125" customWidth="1"/>
    <col min="2" max="2" width="7.42578125" customWidth="1"/>
    <col min="3" max="3" width="21.85546875" customWidth="1"/>
    <col min="4" max="14" width="14.28515625" customWidth="1"/>
    <col min="15" max="15" width="13.28515625" customWidth="1"/>
    <col min="16" max="16" width="15.28515625" customWidth="1"/>
    <col min="17" max="17" width="13.85546875" customWidth="1"/>
    <col min="18" max="18" width="23.85546875" customWidth="1"/>
    <col min="19" max="19" width="20.5703125" customWidth="1"/>
    <col min="21" max="21" width="16.5703125" customWidth="1"/>
    <col min="22" max="22" width="14.140625" customWidth="1"/>
    <col min="23" max="23" width="16" customWidth="1"/>
    <col min="24" max="24" width="12" customWidth="1"/>
    <col min="25" max="26" width="8.85546875" customWidth="1"/>
  </cols>
  <sheetData>
    <row r="1" spans="3:20" ht="18.75" x14ac:dyDescent="0.3">
      <c r="C1" s="10"/>
    </row>
    <row r="2" spans="3:20" x14ac:dyDescent="0.25">
      <c r="C2" s="3" t="s">
        <v>31</v>
      </c>
      <c r="D2" s="3" t="s">
        <v>32</v>
      </c>
      <c r="E2" s="3" t="s">
        <v>33</v>
      </c>
      <c r="F2" s="3" t="s">
        <v>34</v>
      </c>
      <c r="G2" s="3" t="s">
        <v>35</v>
      </c>
      <c r="H2" s="3" t="s">
        <v>36</v>
      </c>
      <c r="I2" s="3" t="s">
        <v>37</v>
      </c>
      <c r="J2" s="2" t="s">
        <v>38</v>
      </c>
      <c r="K2" s="2" t="s">
        <v>39</v>
      </c>
      <c r="L2" s="2" t="s">
        <v>40</v>
      </c>
      <c r="M2" s="2" t="s">
        <v>41</v>
      </c>
      <c r="N2" s="2" t="s">
        <v>42</v>
      </c>
      <c r="O2" s="2" t="s">
        <v>43</v>
      </c>
      <c r="P2" s="2" t="s">
        <v>44</v>
      </c>
      <c r="Q2" s="2" t="s">
        <v>45</v>
      </c>
      <c r="R2" s="2" t="s">
        <v>46</v>
      </c>
      <c r="S2" s="2" t="s">
        <v>47</v>
      </c>
      <c r="T2" s="3" t="s">
        <v>48</v>
      </c>
    </row>
    <row r="3" spans="3:20" x14ac:dyDescent="0.25">
      <c r="C3" s="3" t="s">
        <v>49</v>
      </c>
      <c r="D3" s="11" t="s">
        <v>50</v>
      </c>
      <c r="E3" s="3" t="s">
        <v>51</v>
      </c>
      <c r="F3" s="3" t="s">
        <v>52</v>
      </c>
      <c r="G3" s="3" t="s">
        <v>53</v>
      </c>
      <c r="H3" s="3">
        <f t="shared" ref="H3:H13" si="0">MIN(J3:S3)</f>
        <v>0.1</v>
      </c>
      <c r="I3" s="3">
        <f t="shared" ref="I3:I13" si="1">MAX(J3:S3)</f>
        <v>0.4</v>
      </c>
      <c r="J3" s="2">
        <v>0.1</v>
      </c>
      <c r="K3" s="2">
        <v>0.16</v>
      </c>
      <c r="L3" s="2">
        <v>0.24</v>
      </c>
      <c r="M3" s="2">
        <v>0.32</v>
      </c>
      <c r="N3" s="2">
        <v>0.4</v>
      </c>
      <c r="O3" s="2" t="s">
        <v>54</v>
      </c>
      <c r="P3" s="2" t="s">
        <v>54</v>
      </c>
      <c r="Q3" s="2" t="s">
        <v>54</v>
      </c>
      <c r="R3" s="2" t="s">
        <v>54</v>
      </c>
      <c r="S3" s="2" t="s">
        <v>54</v>
      </c>
      <c r="T3" s="3" t="s">
        <v>49</v>
      </c>
    </row>
    <row r="4" spans="3:20" x14ac:dyDescent="0.25">
      <c r="C4" s="3" t="s">
        <v>55</v>
      </c>
      <c r="D4" s="11" t="s">
        <v>50</v>
      </c>
      <c r="E4" s="3" t="s">
        <v>51</v>
      </c>
      <c r="F4" s="3" t="s">
        <v>52</v>
      </c>
      <c r="G4" s="3" t="s">
        <v>56</v>
      </c>
      <c r="H4" s="3">
        <f t="shared" si="0"/>
        <v>0.4</v>
      </c>
      <c r="I4" s="3">
        <f t="shared" si="1"/>
        <v>0.9</v>
      </c>
      <c r="J4" s="2" t="s">
        <v>54</v>
      </c>
      <c r="K4" s="2" t="s">
        <v>54</v>
      </c>
      <c r="L4" s="2" t="s">
        <v>54</v>
      </c>
      <c r="M4" s="2" t="s">
        <v>54</v>
      </c>
      <c r="N4" s="2">
        <v>0.4</v>
      </c>
      <c r="O4" s="2">
        <v>0.5</v>
      </c>
      <c r="P4" s="2">
        <v>0.6</v>
      </c>
      <c r="Q4" s="2">
        <v>0.7</v>
      </c>
      <c r="R4" s="2">
        <v>0.8</v>
      </c>
      <c r="S4" s="2">
        <v>0.9</v>
      </c>
      <c r="T4" s="3" t="s">
        <v>55</v>
      </c>
    </row>
    <row r="5" spans="3:20" x14ac:dyDescent="0.25">
      <c r="C5" s="3" t="s">
        <v>57</v>
      </c>
      <c r="D5" s="11" t="s">
        <v>50</v>
      </c>
      <c r="E5" s="3" t="s">
        <v>51</v>
      </c>
      <c r="F5" s="3" t="s">
        <v>58</v>
      </c>
      <c r="G5" s="3" t="s">
        <v>59</v>
      </c>
      <c r="H5" s="3">
        <f t="shared" si="0"/>
        <v>0.9</v>
      </c>
      <c r="I5" s="3">
        <f t="shared" si="1"/>
        <v>1.8</v>
      </c>
      <c r="J5" s="2" t="s">
        <v>54</v>
      </c>
      <c r="K5" s="2" t="s">
        <v>54</v>
      </c>
      <c r="L5" s="2" t="s">
        <v>54</v>
      </c>
      <c r="M5" s="2" t="s">
        <v>54</v>
      </c>
      <c r="N5" s="2">
        <v>0.9</v>
      </c>
      <c r="O5" s="2">
        <v>1.1000000000000001</v>
      </c>
      <c r="P5" s="2">
        <v>1.3</v>
      </c>
      <c r="Q5" s="2">
        <v>1.5</v>
      </c>
      <c r="R5" s="2">
        <v>1.6</v>
      </c>
      <c r="S5" s="2">
        <v>1.8</v>
      </c>
      <c r="T5" s="3" t="s">
        <v>57</v>
      </c>
    </row>
    <row r="6" spans="3:20" x14ac:dyDescent="0.25">
      <c r="C6" s="3" t="s">
        <v>60</v>
      </c>
      <c r="D6" s="11" t="s">
        <v>50</v>
      </c>
      <c r="E6" s="3" t="s">
        <v>51</v>
      </c>
      <c r="F6" s="3" t="s">
        <v>61</v>
      </c>
      <c r="G6" s="3" t="s">
        <v>62</v>
      </c>
      <c r="H6" s="3">
        <f t="shared" si="0"/>
        <v>1.9</v>
      </c>
      <c r="I6" s="3">
        <f t="shared" si="1"/>
        <v>3.5</v>
      </c>
      <c r="J6" s="2" t="s">
        <v>54</v>
      </c>
      <c r="K6" s="2" t="s">
        <v>54</v>
      </c>
      <c r="L6" s="2" t="s">
        <v>54</v>
      </c>
      <c r="M6" s="2" t="s">
        <v>54</v>
      </c>
      <c r="N6" s="2">
        <v>1.9</v>
      </c>
      <c r="O6" s="2">
        <v>2.1</v>
      </c>
      <c r="P6" s="2">
        <v>2.5</v>
      </c>
      <c r="Q6" s="2">
        <v>2.8</v>
      </c>
      <c r="R6" s="2">
        <v>3.2</v>
      </c>
      <c r="S6" s="2">
        <v>3.5</v>
      </c>
      <c r="T6" s="3" t="s">
        <v>60</v>
      </c>
    </row>
    <row r="7" spans="3:20" x14ac:dyDescent="0.25">
      <c r="C7" s="3" t="s">
        <v>63</v>
      </c>
      <c r="D7" s="11" t="s">
        <v>64</v>
      </c>
      <c r="E7" s="3" t="s">
        <v>65</v>
      </c>
      <c r="F7" s="3" t="s">
        <v>66</v>
      </c>
      <c r="G7" s="3" t="s">
        <v>56</v>
      </c>
      <c r="H7" s="3">
        <f t="shared" si="0"/>
        <v>0.4</v>
      </c>
      <c r="I7" s="3">
        <f t="shared" si="1"/>
        <v>0.9</v>
      </c>
      <c r="J7" s="2" t="s">
        <v>54</v>
      </c>
      <c r="K7" s="2" t="s">
        <v>54</v>
      </c>
      <c r="L7" s="2" t="s">
        <v>54</v>
      </c>
      <c r="M7" s="2" t="s">
        <v>54</v>
      </c>
      <c r="N7" s="2">
        <v>0.4</v>
      </c>
      <c r="O7" s="2">
        <v>0.5</v>
      </c>
      <c r="P7" s="2">
        <v>0.6</v>
      </c>
      <c r="Q7" s="2">
        <v>0.7</v>
      </c>
      <c r="R7" s="2">
        <v>0.8</v>
      </c>
      <c r="S7" s="2">
        <v>0.9</v>
      </c>
      <c r="T7" s="3" t="s">
        <v>63</v>
      </c>
    </row>
    <row r="8" spans="3:20" x14ac:dyDescent="0.25">
      <c r="C8" s="3" t="s">
        <v>67</v>
      </c>
      <c r="D8" s="11" t="s">
        <v>64</v>
      </c>
      <c r="E8" s="3" t="s">
        <v>65</v>
      </c>
      <c r="F8" s="3" t="s">
        <v>68</v>
      </c>
      <c r="G8" s="3" t="s">
        <v>59</v>
      </c>
      <c r="H8" s="3">
        <f t="shared" si="0"/>
        <v>0.9</v>
      </c>
      <c r="I8" s="3">
        <f t="shared" si="1"/>
        <v>1.8</v>
      </c>
      <c r="J8" s="2" t="s">
        <v>54</v>
      </c>
      <c r="K8" s="2" t="s">
        <v>54</v>
      </c>
      <c r="L8" s="2" t="s">
        <v>54</v>
      </c>
      <c r="M8" s="2" t="s">
        <v>54</v>
      </c>
      <c r="N8" s="2">
        <v>0.9</v>
      </c>
      <c r="O8" s="2">
        <v>1.1000000000000001</v>
      </c>
      <c r="P8" s="2">
        <v>1.3</v>
      </c>
      <c r="Q8" s="2">
        <v>1.5</v>
      </c>
      <c r="R8" s="2">
        <v>1.6</v>
      </c>
      <c r="S8" s="2">
        <v>1.8</v>
      </c>
      <c r="T8" s="3" t="s">
        <v>67</v>
      </c>
    </row>
    <row r="9" spans="3:20" x14ac:dyDescent="0.25">
      <c r="C9" s="3" t="s">
        <v>69</v>
      </c>
      <c r="D9" s="11" t="s">
        <v>64</v>
      </c>
      <c r="E9" s="3" t="s">
        <v>65</v>
      </c>
      <c r="F9" s="3" t="s">
        <v>70</v>
      </c>
      <c r="G9" s="3" t="s">
        <v>62</v>
      </c>
      <c r="H9" s="3">
        <f t="shared" si="0"/>
        <v>1.9</v>
      </c>
      <c r="I9" s="3">
        <f t="shared" si="1"/>
        <v>3.5</v>
      </c>
      <c r="J9" s="2" t="s">
        <v>54</v>
      </c>
      <c r="K9" s="2" t="s">
        <v>54</v>
      </c>
      <c r="L9" s="2" t="s">
        <v>54</v>
      </c>
      <c r="M9" s="2" t="s">
        <v>54</v>
      </c>
      <c r="N9" s="2">
        <v>1.9</v>
      </c>
      <c r="O9" s="2">
        <v>2.1</v>
      </c>
      <c r="P9" s="2">
        <v>2.5</v>
      </c>
      <c r="Q9" s="2">
        <v>2.8</v>
      </c>
      <c r="R9" s="2">
        <v>3.2</v>
      </c>
      <c r="S9" s="2">
        <v>3.5</v>
      </c>
      <c r="T9" s="3" t="s">
        <v>69</v>
      </c>
    </row>
    <row r="10" spans="3:20" x14ac:dyDescent="0.25">
      <c r="C10" s="3" t="s">
        <v>71</v>
      </c>
      <c r="D10" s="11" t="s">
        <v>64</v>
      </c>
      <c r="E10" s="3" t="s">
        <v>65</v>
      </c>
      <c r="F10" s="3" t="s">
        <v>72</v>
      </c>
      <c r="G10" s="3" t="s">
        <v>73</v>
      </c>
      <c r="H10" s="3">
        <f t="shared" si="0"/>
        <v>3.5</v>
      </c>
      <c r="I10" s="3">
        <f t="shared" si="1"/>
        <v>5.3</v>
      </c>
      <c r="J10" s="2" t="s">
        <v>54</v>
      </c>
      <c r="K10" s="2" t="s">
        <v>54</v>
      </c>
      <c r="L10" s="2" t="s">
        <v>54</v>
      </c>
      <c r="M10" s="2" t="s">
        <v>54</v>
      </c>
      <c r="N10" s="2" t="s">
        <v>54</v>
      </c>
      <c r="O10" s="2" t="s">
        <v>54</v>
      </c>
      <c r="P10" s="2">
        <v>3.5</v>
      </c>
      <c r="Q10" s="2">
        <v>4.2</v>
      </c>
      <c r="R10" s="2">
        <v>4.8</v>
      </c>
      <c r="S10" s="2">
        <v>5.3</v>
      </c>
      <c r="T10" s="3" t="s">
        <v>71</v>
      </c>
    </row>
    <row r="11" spans="3:20" x14ac:dyDescent="0.25">
      <c r="C11" s="3" t="s">
        <v>74</v>
      </c>
      <c r="D11" s="11" t="s">
        <v>75</v>
      </c>
      <c r="E11" s="3" t="s">
        <v>76</v>
      </c>
      <c r="F11" s="3" t="s">
        <v>77</v>
      </c>
      <c r="G11" s="3" t="s">
        <v>73</v>
      </c>
      <c r="H11" s="3">
        <f t="shared" si="0"/>
        <v>5.3</v>
      </c>
      <c r="I11" s="3">
        <f t="shared" si="1"/>
        <v>7.9</v>
      </c>
      <c r="J11" s="2" t="s">
        <v>54</v>
      </c>
      <c r="K11" s="2" t="s">
        <v>54</v>
      </c>
      <c r="L11" s="2" t="s">
        <v>54</v>
      </c>
      <c r="M11" s="2" t="s">
        <v>54</v>
      </c>
      <c r="N11" s="2" t="s">
        <v>54</v>
      </c>
      <c r="O11" s="2" t="s">
        <v>54</v>
      </c>
      <c r="P11" s="2">
        <v>5.3</v>
      </c>
      <c r="Q11" s="2">
        <v>6.3</v>
      </c>
      <c r="R11" s="2">
        <v>7.1</v>
      </c>
      <c r="S11" s="2">
        <v>7.9</v>
      </c>
      <c r="T11" s="3" t="s">
        <v>74</v>
      </c>
    </row>
    <row r="12" spans="3:20" x14ac:dyDescent="0.25">
      <c r="C12" s="3" t="s">
        <v>78</v>
      </c>
      <c r="D12" s="11" t="s">
        <v>75</v>
      </c>
      <c r="E12" s="3" t="s">
        <v>76</v>
      </c>
      <c r="F12" s="3" t="s">
        <v>79</v>
      </c>
      <c r="G12" s="3" t="s">
        <v>80</v>
      </c>
      <c r="H12" s="3">
        <f t="shared" si="0"/>
        <v>7.8</v>
      </c>
      <c r="I12" s="3">
        <f t="shared" si="1"/>
        <v>13</v>
      </c>
      <c r="J12" s="2" t="s">
        <v>54</v>
      </c>
      <c r="K12" s="2" t="s">
        <v>54</v>
      </c>
      <c r="L12" s="2" t="s">
        <v>54</v>
      </c>
      <c r="M12" s="2" t="s">
        <v>54</v>
      </c>
      <c r="N12" s="2" t="s">
        <v>54</v>
      </c>
      <c r="O12" s="2">
        <v>7.8</v>
      </c>
      <c r="P12" s="2">
        <v>9.1</v>
      </c>
      <c r="Q12" s="2">
        <v>10.4</v>
      </c>
      <c r="R12" s="2">
        <v>11.7</v>
      </c>
      <c r="S12" s="2">
        <v>13</v>
      </c>
      <c r="T12" s="3" t="s">
        <v>78</v>
      </c>
    </row>
    <row r="13" spans="3:20" x14ac:dyDescent="0.25">
      <c r="C13" s="3" t="s">
        <v>81</v>
      </c>
      <c r="D13" s="11" t="s">
        <v>75</v>
      </c>
      <c r="E13" s="3" t="s">
        <v>76</v>
      </c>
      <c r="F13" s="3" t="s">
        <v>82</v>
      </c>
      <c r="G13" s="3" t="s">
        <v>80</v>
      </c>
      <c r="H13" s="3">
        <f t="shared" si="0"/>
        <v>8</v>
      </c>
      <c r="I13" s="3">
        <f t="shared" si="1"/>
        <v>16</v>
      </c>
      <c r="J13" s="2" t="s">
        <v>54</v>
      </c>
      <c r="K13" s="2" t="s">
        <v>54</v>
      </c>
      <c r="L13" s="2" t="s">
        <v>54</v>
      </c>
      <c r="M13" s="2" t="s">
        <v>54</v>
      </c>
      <c r="N13" s="2">
        <v>8</v>
      </c>
      <c r="O13" s="2">
        <v>9.6</v>
      </c>
      <c r="P13" s="2">
        <v>11.2</v>
      </c>
      <c r="Q13" s="2">
        <v>12.8</v>
      </c>
      <c r="R13" s="2">
        <v>14.4</v>
      </c>
      <c r="S13" s="2">
        <v>16</v>
      </c>
      <c r="T13" s="3" t="s">
        <v>81</v>
      </c>
    </row>
    <row r="16" spans="3:20" ht="18.75" x14ac:dyDescent="0.3">
      <c r="C16" s="57" t="s">
        <v>83</v>
      </c>
      <c r="D16" s="49"/>
      <c r="E16" s="49"/>
      <c r="G16" s="57" t="s">
        <v>84</v>
      </c>
      <c r="H16" s="49"/>
      <c r="I16" s="49"/>
      <c r="J16" s="49"/>
      <c r="K16" s="49"/>
      <c r="M16" s="57" t="s">
        <v>85</v>
      </c>
      <c r="N16" s="49"/>
      <c r="O16" s="49"/>
      <c r="Q16" s="54" t="s">
        <v>86</v>
      </c>
      <c r="R16" s="55"/>
      <c r="S16" s="56"/>
    </row>
    <row r="17" spans="1:26" x14ac:dyDescent="0.25">
      <c r="C17" s="12" t="s">
        <v>87</v>
      </c>
      <c r="D17" s="12" t="s">
        <v>88</v>
      </c>
      <c r="E17" s="12" t="s">
        <v>89</v>
      </c>
      <c r="G17" s="12" t="s">
        <v>90</v>
      </c>
      <c r="H17" s="12" t="s">
        <v>91</v>
      </c>
      <c r="I17" s="12" t="s">
        <v>92</v>
      </c>
      <c r="J17" s="12" t="s">
        <v>93</v>
      </c>
      <c r="K17" s="12" t="s">
        <v>94</v>
      </c>
      <c r="M17" s="12" t="s">
        <v>31</v>
      </c>
      <c r="N17" s="12" t="s">
        <v>90</v>
      </c>
      <c r="O17" s="12" t="s">
        <v>91</v>
      </c>
      <c r="Q17" s="12" t="s">
        <v>95</v>
      </c>
      <c r="R17" s="12" t="s">
        <v>14</v>
      </c>
      <c r="S17" s="12" t="s">
        <v>96</v>
      </c>
      <c r="T17" s="12" t="s">
        <v>97</v>
      </c>
      <c r="U17" s="12" t="s">
        <v>15</v>
      </c>
      <c r="V17" s="12" t="s">
        <v>22</v>
      </c>
    </row>
    <row r="18" spans="1:26" x14ac:dyDescent="0.25">
      <c r="C18" s="3" t="s">
        <v>92</v>
      </c>
      <c r="D18" s="3">
        <v>0.1</v>
      </c>
      <c r="E18" s="3">
        <v>3.5</v>
      </c>
      <c r="G18" s="3">
        <v>0.1</v>
      </c>
      <c r="H18" s="13">
        <v>0.4</v>
      </c>
      <c r="I18" s="13" t="s">
        <v>49</v>
      </c>
      <c r="J18" s="3"/>
      <c r="K18" s="3"/>
      <c r="M18" s="3" t="s">
        <v>49</v>
      </c>
      <c r="N18" s="3">
        <v>0.1</v>
      </c>
      <c r="O18" s="3">
        <v>0.4</v>
      </c>
      <c r="Q18" s="14" t="s">
        <v>49</v>
      </c>
      <c r="R18" s="15" t="s">
        <v>98</v>
      </c>
      <c r="S18" s="15" t="s">
        <v>99</v>
      </c>
      <c r="T18" s="16" t="s">
        <v>100</v>
      </c>
      <c r="U18" s="2" t="s">
        <v>101</v>
      </c>
      <c r="V18" s="17">
        <v>8016615703191</v>
      </c>
      <c r="X18" s="17"/>
    </row>
    <row r="19" spans="1:26" x14ac:dyDescent="0.25">
      <c r="C19" s="3" t="s">
        <v>93</v>
      </c>
      <c r="D19" s="3">
        <v>0.4</v>
      </c>
      <c r="E19" s="3">
        <v>5.3</v>
      </c>
      <c r="G19" s="3">
        <v>0.4</v>
      </c>
      <c r="H19" s="13">
        <v>0.9</v>
      </c>
      <c r="I19" s="13" t="s">
        <v>55</v>
      </c>
      <c r="J19" s="3" t="s">
        <v>63</v>
      </c>
      <c r="K19" s="3"/>
      <c r="M19" s="3" t="s">
        <v>55</v>
      </c>
      <c r="N19" s="3">
        <v>0.4</v>
      </c>
      <c r="O19" s="3">
        <v>0.9</v>
      </c>
      <c r="Q19" s="18" t="s">
        <v>55</v>
      </c>
      <c r="R19" s="19" t="s">
        <v>102</v>
      </c>
      <c r="S19" s="15" t="s">
        <v>99</v>
      </c>
      <c r="T19" s="3" t="s">
        <v>103</v>
      </c>
      <c r="U19" s="2" t="s">
        <v>104</v>
      </c>
      <c r="V19" s="17">
        <v>8016615703207</v>
      </c>
    </row>
    <row r="20" spans="1:26" x14ac:dyDescent="0.25">
      <c r="C20" s="3" t="s">
        <v>94</v>
      </c>
      <c r="D20" s="3">
        <v>5.3</v>
      </c>
      <c r="E20" s="3">
        <v>16</v>
      </c>
      <c r="G20" s="3">
        <v>0.9</v>
      </c>
      <c r="H20" s="13">
        <v>1.8</v>
      </c>
      <c r="I20" s="13" t="s">
        <v>57</v>
      </c>
      <c r="J20" s="3" t="s">
        <v>67</v>
      </c>
      <c r="K20" s="3"/>
      <c r="M20" s="3" t="s">
        <v>57</v>
      </c>
      <c r="N20" s="3">
        <v>0.9</v>
      </c>
      <c r="O20" s="3">
        <v>1.8</v>
      </c>
      <c r="Q20" s="14" t="s">
        <v>57</v>
      </c>
      <c r="R20" s="15" t="s">
        <v>105</v>
      </c>
      <c r="S20" s="15" t="s">
        <v>99</v>
      </c>
      <c r="T20" s="16" t="s">
        <v>106</v>
      </c>
      <c r="U20" s="2" t="s">
        <v>107</v>
      </c>
      <c r="V20" s="17">
        <v>8016615703214</v>
      </c>
    </row>
    <row r="21" spans="1:26" ht="15.75" customHeight="1" x14ac:dyDescent="0.25">
      <c r="G21" s="3">
        <v>1.9</v>
      </c>
      <c r="H21" s="13">
        <v>3.8</v>
      </c>
      <c r="I21" s="13" t="s">
        <v>60</v>
      </c>
      <c r="J21" s="3" t="s">
        <v>69</v>
      </c>
      <c r="K21" s="3"/>
      <c r="M21" s="3" t="s">
        <v>60</v>
      </c>
      <c r="N21" s="3">
        <v>1.9</v>
      </c>
      <c r="O21" s="3">
        <v>3.5</v>
      </c>
      <c r="Q21" s="18" t="s">
        <v>60</v>
      </c>
      <c r="R21" s="19" t="s">
        <v>108</v>
      </c>
      <c r="S21" s="15" t="s">
        <v>99</v>
      </c>
      <c r="T21" s="3" t="s">
        <v>109</v>
      </c>
      <c r="U21" s="2" t="s">
        <v>110</v>
      </c>
      <c r="V21" s="17">
        <v>8016615703221</v>
      </c>
    </row>
    <row r="22" spans="1:26" ht="15.75" customHeight="1" x14ac:dyDescent="0.25">
      <c r="G22" s="3">
        <v>3.5</v>
      </c>
      <c r="H22" s="13">
        <v>5.3</v>
      </c>
      <c r="I22" s="13"/>
      <c r="J22" s="3" t="s">
        <v>71</v>
      </c>
      <c r="K22" s="3"/>
      <c r="M22" s="3" t="s">
        <v>63</v>
      </c>
      <c r="N22" s="3">
        <v>0.4</v>
      </c>
      <c r="O22" s="3">
        <v>0.9</v>
      </c>
      <c r="Q22" s="14" t="s">
        <v>63</v>
      </c>
      <c r="R22" s="15" t="s">
        <v>111</v>
      </c>
      <c r="S22" s="15" t="s">
        <v>112</v>
      </c>
      <c r="T22" s="16" t="s">
        <v>103</v>
      </c>
      <c r="U22" s="2" t="s">
        <v>104</v>
      </c>
      <c r="V22" s="17">
        <v>8016615703238</v>
      </c>
    </row>
    <row r="23" spans="1:26" ht="15.75" customHeight="1" x14ac:dyDescent="0.25">
      <c r="G23" s="3">
        <v>5.3</v>
      </c>
      <c r="H23" s="13">
        <v>7.9</v>
      </c>
      <c r="I23" s="13"/>
      <c r="J23" s="3"/>
      <c r="K23" s="3" t="s">
        <v>74</v>
      </c>
      <c r="M23" s="3" t="s">
        <v>67</v>
      </c>
      <c r="N23" s="3">
        <v>0.9</v>
      </c>
      <c r="O23" s="3">
        <v>1.8</v>
      </c>
      <c r="Q23" s="18" t="s">
        <v>67</v>
      </c>
      <c r="R23" s="19" t="s">
        <v>113</v>
      </c>
      <c r="S23" s="15" t="s">
        <v>112</v>
      </c>
      <c r="T23" s="3" t="s">
        <v>106</v>
      </c>
      <c r="U23" s="2" t="s">
        <v>107</v>
      </c>
      <c r="V23" s="17">
        <v>8016615703245</v>
      </c>
    </row>
    <row r="24" spans="1:26" ht="15.75" customHeight="1" x14ac:dyDescent="0.25">
      <c r="G24" s="3">
        <v>7.8</v>
      </c>
      <c r="H24" s="13">
        <v>13</v>
      </c>
      <c r="I24" s="13"/>
      <c r="J24" s="3"/>
      <c r="K24" s="3" t="s">
        <v>78</v>
      </c>
      <c r="M24" s="3" t="s">
        <v>69</v>
      </c>
      <c r="N24" s="3">
        <v>1.9</v>
      </c>
      <c r="O24" s="3">
        <v>3.5</v>
      </c>
      <c r="Q24" s="14" t="s">
        <v>69</v>
      </c>
      <c r="R24" s="15" t="s">
        <v>114</v>
      </c>
      <c r="S24" s="15" t="s">
        <v>112</v>
      </c>
      <c r="T24" s="16" t="s">
        <v>109</v>
      </c>
      <c r="U24" s="2" t="s">
        <v>110</v>
      </c>
      <c r="V24" s="17">
        <v>8016615703252</v>
      </c>
    </row>
    <row r="25" spans="1:26" ht="15.75" customHeight="1" x14ac:dyDescent="0.25">
      <c r="G25" s="3">
        <v>8</v>
      </c>
      <c r="H25" s="13">
        <v>16</v>
      </c>
      <c r="I25" s="13"/>
      <c r="J25" s="3"/>
      <c r="K25" s="3" t="s">
        <v>81</v>
      </c>
      <c r="M25" s="3" t="s">
        <v>71</v>
      </c>
      <c r="N25" s="3">
        <v>3.5</v>
      </c>
      <c r="O25" s="3">
        <v>5.3</v>
      </c>
      <c r="Q25" s="18" t="s">
        <v>71</v>
      </c>
      <c r="R25" s="19" t="s">
        <v>115</v>
      </c>
      <c r="S25" s="15" t="s">
        <v>112</v>
      </c>
      <c r="T25" s="3" t="s">
        <v>116</v>
      </c>
      <c r="U25" s="2" t="s">
        <v>117</v>
      </c>
      <c r="V25" s="17">
        <v>8016615703269</v>
      </c>
    </row>
    <row r="26" spans="1:26" ht="15.75" customHeight="1" x14ac:dyDescent="0.25">
      <c r="H26" s="13"/>
      <c r="I26" s="13"/>
      <c r="M26" s="3" t="s">
        <v>74</v>
      </c>
      <c r="N26" s="3">
        <v>5.3</v>
      </c>
      <c r="O26" s="3">
        <v>7.9</v>
      </c>
      <c r="Q26" s="14" t="s">
        <v>74</v>
      </c>
      <c r="R26" s="15" t="s">
        <v>118</v>
      </c>
      <c r="S26" s="15" t="s">
        <v>119</v>
      </c>
      <c r="T26" s="16" t="s">
        <v>120</v>
      </c>
      <c r="U26" s="2" t="s">
        <v>117</v>
      </c>
      <c r="V26" s="17">
        <v>8016615703276</v>
      </c>
    </row>
    <row r="27" spans="1:26" ht="15.75" customHeight="1" x14ac:dyDescent="0.25">
      <c r="H27" s="13"/>
      <c r="I27" s="13"/>
      <c r="M27" s="3" t="s">
        <v>78</v>
      </c>
      <c r="N27" s="3">
        <v>7.8</v>
      </c>
      <c r="O27" s="3">
        <v>13</v>
      </c>
      <c r="Q27" s="18" t="s">
        <v>78</v>
      </c>
      <c r="R27" s="19" t="s">
        <v>121</v>
      </c>
      <c r="S27" s="15" t="s">
        <v>119</v>
      </c>
      <c r="T27" s="3" t="s">
        <v>122</v>
      </c>
      <c r="U27" s="2" t="s">
        <v>123</v>
      </c>
      <c r="V27" s="17">
        <v>8016615703283</v>
      </c>
    </row>
    <row r="28" spans="1:26" ht="15.75" customHeight="1" x14ac:dyDescent="0.25">
      <c r="H28" s="13"/>
      <c r="I28" s="13"/>
      <c r="M28" s="3" t="s">
        <v>81</v>
      </c>
      <c r="N28" s="3">
        <v>8</v>
      </c>
      <c r="O28" s="3">
        <v>16</v>
      </c>
      <c r="Q28" s="14" t="s">
        <v>81</v>
      </c>
      <c r="R28" s="15" t="s">
        <v>124</v>
      </c>
      <c r="S28" s="15" t="s">
        <v>119</v>
      </c>
      <c r="T28" s="16" t="s">
        <v>125</v>
      </c>
      <c r="U28" s="2" t="s">
        <v>123</v>
      </c>
      <c r="V28" s="17">
        <v>8016615703856</v>
      </c>
    </row>
    <row r="29" spans="1:26" ht="15.75" customHeight="1" x14ac:dyDescent="0.25">
      <c r="F29" s="3"/>
    </row>
    <row r="30" spans="1:26" ht="15.75" customHeight="1" x14ac:dyDescent="0.3">
      <c r="B30" s="57" t="s">
        <v>126</v>
      </c>
      <c r="C30" s="49"/>
      <c r="D30" s="49"/>
      <c r="E30" s="49"/>
      <c r="F30" s="49"/>
      <c r="G30" s="49"/>
      <c r="H30" s="49"/>
      <c r="I30" s="49"/>
      <c r="J30" s="49"/>
      <c r="K30" s="49"/>
      <c r="L30" s="49"/>
      <c r="M30" s="49"/>
      <c r="N30" s="49"/>
    </row>
    <row r="31" spans="1:26" ht="15.75" customHeight="1" x14ac:dyDescent="0.25">
      <c r="A31" s="20"/>
      <c r="B31" s="20"/>
      <c r="C31" s="20"/>
      <c r="D31" s="58" t="s">
        <v>127</v>
      </c>
      <c r="E31" s="49"/>
      <c r="F31" s="49"/>
      <c r="G31" s="49"/>
      <c r="H31" s="49"/>
      <c r="I31" s="49"/>
      <c r="J31" s="49"/>
      <c r="K31" s="49"/>
      <c r="L31" s="49"/>
      <c r="M31" s="49"/>
      <c r="N31" s="49"/>
      <c r="O31" s="20"/>
      <c r="P31" s="20"/>
      <c r="Q31" s="20"/>
      <c r="R31" s="20"/>
      <c r="S31" s="20"/>
      <c r="T31" s="20"/>
      <c r="U31" s="20"/>
      <c r="V31" s="20"/>
      <c r="W31" s="20"/>
      <c r="X31" s="20"/>
      <c r="Y31" s="20"/>
      <c r="Z31" s="20"/>
    </row>
    <row r="32" spans="1:26" ht="15.75" customHeight="1" x14ac:dyDescent="0.25">
      <c r="C32" s="3" t="s">
        <v>128</v>
      </c>
      <c r="D32" s="8" t="s">
        <v>49</v>
      </c>
      <c r="E32" s="8" t="s">
        <v>55</v>
      </c>
      <c r="F32" s="8" t="s">
        <v>57</v>
      </c>
      <c r="G32" s="8" t="s">
        <v>60</v>
      </c>
      <c r="H32" s="8" t="s">
        <v>63</v>
      </c>
      <c r="I32" s="8" t="s">
        <v>67</v>
      </c>
      <c r="J32" s="8" t="s">
        <v>69</v>
      </c>
      <c r="K32" s="8" t="s">
        <v>71</v>
      </c>
      <c r="L32" s="8" t="s">
        <v>74</v>
      </c>
      <c r="M32" s="8" t="s">
        <v>78</v>
      </c>
      <c r="N32" s="21" t="s">
        <v>81</v>
      </c>
    </row>
    <row r="33" spans="2:14" ht="15.75" customHeight="1" x14ac:dyDescent="0.25">
      <c r="B33" s="59" t="s">
        <v>129</v>
      </c>
      <c r="C33" s="22">
        <v>0.1</v>
      </c>
      <c r="D33" s="23">
        <v>1</v>
      </c>
      <c r="E33" s="24" t="s">
        <v>130</v>
      </c>
      <c r="F33" s="25" t="s">
        <v>130</v>
      </c>
      <c r="G33" s="25" t="s">
        <v>130</v>
      </c>
      <c r="H33" s="25" t="s">
        <v>130</v>
      </c>
      <c r="I33" s="25" t="s">
        <v>130</v>
      </c>
      <c r="J33" s="25" t="s">
        <v>130</v>
      </c>
      <c r="K33" s="25" t="s">
        <v>130</v>
      </c>
      <c r="L33" s="25" t="s">
        <v>130</v>
      </c>
      <c r="M33" s="25" t="s">
        <v>130</v>
      </c>
      <c r="N33" s="26" t="s">
        <v>130</v>
      </c>
    </row>
    <row r="34" spans="2:14" ht="15.75" customHeight="1" x14ac:dyDescent="0.25">
      <c r="B34" s="49"/>
      <c r="C34" s="22">
        <v>0.16</v>
      </c>
      <c r="D34" s="23">
        <v>2</v>
      </c>
      <c r="E34" s="24" t="s">
        <v>130</v>
      </c>
      <c r="F34" s="25" t="s">
        <v>130</v>
      </c>
      <c r="G34" s="25" t="s">
        <v>130</v>
      </c>
      <c r="H34" s="25" t="s">
        <v>130</v>
      </c>
      <c r="I34" s="25" t="s">
        <v>130</v>
      </c>
      <c r="J34" s="25" t="s">
        <v>130</v>
      </c>
      <c r="K34" s="25" t="s">
        <v>130</v>
      </c>
      <c r="L34" s="25" t="s">
        <v>130</v>
      </c>
      <c r="M34" s="25" t="s">
        <v>130</v>
      </c>
      <c r="N34" s="26" t="s">
        <v>130</v>
      </c>
    </row>
    <row r="35" spans="2:14" ht="15.75" customHeight="1" x14ac:dyDescent="0.25">
      <c r="B35" s="49"/>
      <c r="C35" s="22">
        <v>0.24</v>
      </c>
      <c r="D35" s="23">
        <v>3</v>
      </c>
      <c r="E35" s="24" t="s">
        <v>130</v>
      </c>
      <c r="F35" s="25" t="s">
        <v>130</v>
      </c>
      <c r="G35" s="25" t="s">
        <v>130</v>
      </c>
      <c r="H35" s="25" t="s">
        <v>130</v>
      </c>
      <c r="I35" s="25" t="s">
        <v>130</v>
      </c>
      <c r="J35" s="25" t="s">
        <v>130</v>
      </c>
      <c r="K35" s="25" t="s">
        <v>130</v>
      </c>
      <c r="L35" s="25" t="s">
        <v>130</v>
      </c>
      <c r="M35" s="25" t="s">
        <v>130</v>
      </c>
      <c r="N35" s="26" t="s">
        <v>130</v>
      </c>
    </row>
    <row r="36" spans="2:14" ht="15.75" customHeight="1" x14ac:dyDescent="0.25">
      <c r="B36" s="49"/>
      <c r="C36" s="22">
        <v>0.32</v>
      </c>
      <c r="D36" s="23">
        <v>4</v>
      </c>
      <c r="E36" s="25" t="s">
        <v>130</v>
      </c>
      <c r="F36" s="25" t="s">
        <v>130</v>
      </c>
      <c r="G36" s="25" t="s">
        <v>130</v>
      </c>
      <c r="H36" s="25" t="s">
        <v>130</v>
      </c>
      <c r="I36" s="25" t="s">
        <v>130</v>
      </c>
      <c r="J36" s="25" t="s">
        <v>130</v>
      </c>
      <c r="K36" s="25" t="s">
        <v>130</v>
      </c>
      <c r="L36" s="25" t="s">
        <v>130</v>
      </c>
      <c r="M36" s="25" t="s">
        <v>130</v>
      </c>
      <c r="N36" s="26" t="s">
        <v>130</v>
      </c>
    </row>
    <row r="37" spans="2:14" ht="15.75" customHeight="1" x14ac:dyDescent="0.25">
      <c r="B37" s="49"/>
      <c r="C37" s="22">
        <v>0.4</v>
      </c>
      <c r="D37" s="23">
        <v>5</v>
      </c>
      <c r="E37" s="23">
        <v>5</v>
      </c>
      <c r="F37" s="25" t="s">
        <v>130</v>
      </c>
      <c r="G37" s="25" t="s">
        <v>130</v>
      </c>
      <c r="H37" s="23">
        <v>5</v>
      </c>
      <c r="I37" s="25" t="s">
        <v>130</v>
      </c>
      <c r="J37" s="25" t="s">
        <v>130</v>
      </c>
      <c r="K37" s="25" t="s">
        <v>130</v>
      </c>
      <c r="L37" s="25" t="s">
        <v>130</v>
      </c>
      <c r="M37" s="25" t="s">
        <v>130</v>
      </c>
      <c r="N37" s="26" t="s">
        <v>130</v>
      </c>
    </row>
    <row r="38" spans="2:14" ht="15.75" customHeight="1" x14ac:dyDescent="0.25">
      <c r="B38" s="49"/>
      <c r="C38" s="22">
        <v>0.5</v>
      </c>
      <c r="D38" s="25" t="s">
        <v>130</v>
      </c>
      <c r="E38" s="23">
        <v>6</v>
      </c>
      <c r="F38" s="25" t="s">
        <v>130</v>
      </c>
      <c r="G38" s="25" t="s">
        <v>130</v>
      </c>
      <c r="H38" s="23">
        <v>6</v>
      </c>
      <c r="I38" s="25" t="s">
        <v>130</v>
      </c>
      <c r="J38" s="25" t="s">
        <v>130</v>
      </c>
      <c r="K38" s="25" t="s">
        <v>130</v>
      </c>
      <c r="L38" s="25" t="s">
        <v>130</v>
      </c>
      <c r="M38" s="25" t="s">
        <v>130</v>
      </c>
      <c r="N38" s="26" t="s">
        <v>130</v>
      </c>
    </row>
    <row r="39" spans="2:14" ht="15.75" customHeight="1" x14ac:dyDescent="0.25">
      <c r="B39" s="49"/>
      <c r="C39" s="22">
        <v>0.6</v>
      </c>
      <c r="D39" s="25" t="s">
        <v>130</v>
      </c>
      <c r="E39" s="23">
        <v>7</v>
      </c>
      <c r="F39" s="25" t="s">
        <v>130</v>
      </c>
      <c r="G39" s="25" t="s">
        <v>130</v>
      </c>
      <c r="H39" s="23">
        <v>7</v>
      </c>
      <c r="I39" s="25" t="s">
        <v>130</v>
      </c>
      <c r="J39" s="25" t="s">
        <v>130</v>
      </c>
      <c r="K39" s="25" t="s">
        <v>130</v>
      </c>
      <c r="L39" s="25" t="s">
        <v>130</v>
      </c>
      <c r="M39" s="25" t="s">
        <v>130</v>
      </c>
      <c r="N39" s="26" t="s">
        <v>130</v>
      </c>
    </row>
    <row r="40" spans="2:14" ht="15.75" customHeight="1" x14ac:dyDescent="0.25">
      <c r="B40" s="49"/>
      <c r="C40" s="22">
        <v>0.7</v>
      </c>
      <c r="D40" s="25" t="s">
        <v>130</v>
      </c>
      <c r="E40" s="23">
        <v>8</v>
      </c>
      <c r="F40" s="25" t="s">
        <v>130</v>
      </c>
      <c r="G40" s="25" t="s">
        <v>130</v>
      </c>
      <c r="H40" s="23">
        <v>8</v>
      </c>
      <c r="I40" s="25" t="s">
        <v>130</v>
      </c>
      <c r="J40" s="25" t="s">
        <v>130</v>
      </c>
      <c r="K40" s="25" t="s">
        <v>130</v>
      </c>
      <c r="L40" s="25" t="s">
        <v>130</v>
      </c>
      <c r="M40" s="25" t="s">
        <v>130</v>
      </c>
      <c r="N40" s="26" t="s">
        <v>130</v>
      </c>
    </row>
    <row r="41" spans="2:14" ht="15.75" customHeight="1" x14ac:dyDescent="0.25">
      <c r="B41" s="49"/>
      <c r="C41" s="22">
        <v>0.8</v>
      </c>
      <c r="D41" s="25" t="s">
        <v>130</v>
      </c>
      <c r="E41" s="23">
        <v>9</v>
      </c>
      <c r="F41" s="25" t="s">
        <v>130</v>
      </c>
      <c r="G41" s="25" t="s">
        <v>130</v>
      </c>
      <c r="H41" s="23">
        <v>9</v>
      </c>
      <c r="I41" s="25" t="s">
        <v>130</v>
      </c>
      <c r="J41" s="25" t="s">
        <v>130</v>
      </c>
      <c r="K41" s="25" t="s">
        <v>130</v>
      </c>
      <c r="L41" s="25" t="s">
        <v>130</v>
      </c>
      <c r="M41" s="25" t="s">
        <v>130</v>
      </c>
      <c r="N41" s="26" t="s">
        <v>130</v>
      </c>
    </row>
    <row r="42" spans="2:14" ht="15.75" customHeight="1" x14ac:dyDescent="0.25">
      <c r="B42" s="49"/>
      <c r="C42" s="22">
        <v>0.9</v>
      </c>
      <c r="D42" s="25" t="s">
        <v>130</v>
      </c>
      <c r="E42" s="23">
        <v>10</v>
      </c>
      <c r="F42" s="23">
        <v>5</v>
      </c>
      <c r="G42" s="25" t="s">
        <v>130</v>
      </c>
      <c r="H42" s="23">
        <v>10</v>
      </c>
      <c r="I42" s="23">
        <v>5</v>
      </c>
      <c r="J42" s="25" t="s">
        <v>130</v>
      </c>
      <c r="K42" s="25" t="s">
        <v>130</v>
      </c>
      <c r="L42" s="25" t="s">
        <v>130</v>
      </c>
      <c r="M42" s="25" t="s">
        <v>130</v>
      </c>
      <c r="N42" s="26" t="s">
        <v>130</v>
      </c>
    </row>
    <row r="43" spans="2:14" ht="15.75" customHeight="1" x14ac:dyDescent="0.25">
      <c r="B43" s="49"/>
      <c r="C43" s="22">
        <v>1.1000000000000001</v>
      </c>
      <c r="D43" s="25" t="s">
        <v>130</v>
      </c>
      <c r="E43" s="25" t="s">
        <v>130</v>
      </c>
      <c r="F43" s="23">
        <v>6</v>
      </c>
      <c r="G43" s="25" t="s">
        <v>130</v>
      </c>
      <c r="H43" s="25" t="s">
        <v>130</v>
      </c>
      <c r="I43" s="23">
        <v>6</v>
      </c>
      <c r="J43" s="25" t="s">
        <v>130</v>
      </c>
      <c r="K43" s="25" t="s">
        <v>130</v>
      </c>
      <c r="L43" s="25" t="s">
        <v>130</v>
      </c>
      <c r="M43" s="25" t="s">
        <v>130</v>
      </c>
      <c r="N43" s="26" t="s">
        <v>130</v>
      </c>
    </row>
    <row r="44" spans="2:14" ht="15.75" customHeight="1" x14ac:dyDescent="0.25">
      <c r="B44" s="49"/>
      <c r="C44" s="22">
        <v>1.3</v>
      </c>
      <c r="D44" s="25" t="s">
        <v>130</v>
      </c>
      <c r="E44" s="25" t="s">
        <v>130</v>
      </c>
      <c r="F44" s="23">
        <v>7</v>
      </c>
      <c r="G44" s="25" t="s">
        <v>130</v>
      </c>
      <c r="H44" s="25" t="s">
        <v>130</v>
      </c>
      <c r="I44" s="23">
        <v>7</v>
      </c>
      <c r="J44" s="25" t="s">
        <v>130</v>
      </c>
      <c r="K44" s="25" t="s">
        <v>130</v>
      </c>
      <c r="L44" s="25" t="s">
        <v>130</v>
      </c>
      <c r="M44" s="25" t="s">
        <v>130</v>
      </c>
      <c r="N44" s="26" t="s">
        <v>130</v>
      </c>
    </row>
    <row r="45" spans="2:14" ht="15.75" customHeight="1" x14ac:dyDescent="0.25">
      <c r="B45" s="49"/>
      <c r="C45" s="22">
        <v>1.5</v>
      </c>
      <c r="D45" s="25" t="s">
        <v>130</v>
      </c>
      <c r="E45" s="25" t="s">
        <v>130</v>
      </c>
      <c r="F45" s="23">
        <v>8</v>
      </c>
      <c r="G45" s="25" t="s">
        <v>130</v>
      </c>
      <c r="H45" s="25" t="s">
        <v>130</v>
      </c>
      <c r="I45" s="23">
        <v>8</v>
      </c>
      <c r="J45" s="25" t="s">
        <v>130</v>
      </c>
      <c r="K45" s="25" t="s">
        <v>130</v>
      </c>
      <c r="L45" s="25" t="s">
        <v>130</v>
      </c>
      <c r="M45" s="25" t="s">
        <v>130</v>
      </c>
      <c r="N45" s="26" t="s">
        <v>130</v>
      </c>
    </row>
    <row r="46" spans="2:14" ht="15.75" customHeight="1" x14ac:dyDescent="0.25">
      <c r="B46" s="49"/>
      <c r="C46" s="22">
        <v>1.6</v>
      </c>
      <c r="D46" s="25" t="s">
        <v>130</v>
      </c>
      <c r="E46" s="25" t="s">
        <v>130</v>
      </c>
      <c r="F46" s="23">
        <v>9</v>
      </c>
      <c r="G46" s="25" t="s">
        <v>130</v>
      </c>
      <c r="H46" s="25" t="s">
        <v>130</v>
      </c>
      <c r="I46" s="23">
        <v>9</v>
      </c>
      <c r="J46" s="25" t="s">
        <v>130</v>
      </c>
      <c r="K46" s="25" t="s">
        <v>130</v>
      </c>
      <c r="L46" s="25" t="s">
        <v>130</v>
      </c>
      <c r="M46" s="25" t="s">
        <v>130</v>
      </c>
      <c r="N46" s="26" t="s">
        <v>130</v>
      </c>
    </row>
    <row r="47" spans="2:14" ht="15.75" customHeight="1" x14ac:dyDescent="0.25">
      <c r="B47" s="49"/>
      <c r="C47" s="22">
        <v>1.8</v>
      </c>
      <c r="D47" s="25" t="s">
        <v>130</v>
      </c>
      <c r="E47" s="25" t="s">
        <v>130</v>
      </c>
      <c r="F47" s="23">
        <v>10</v>
      </c>
      <c r="G47" s="25" t="s">
        <v>130</v>
      </c>
      <c r="H47" s="25" t="s">
        <v>130</v>
      </c>
      <c r="I47" s="23">
        <v>10</v>
      </c>
      <c r="J47" s="25" t="s">
        <v>130</v>
      </c>
      <c r="K47" s="25" t="s">
        <v>130</v>
      </c>
      <c r="L47" s="25" t="s">
        <v>130</v>
      </c>
      <c r="M47" s="25" t="s">
        <v>130</v>
      </c>
      <c r="N47" s="26" t="s">
        <v>130</v>
      </c>
    </row>
    <row r="48" spans="2:14" ht="15.75" customHeight="1" x14ac:dyDescent="0.25">
      <c r="B48" s="49"/>
      <c r="C48" s="22">
        <v>1.9</v>
      </c>
      <c r="D48" s="25" t="s">
        <v>130</v>
      </c>
      <c r="E48" s="25" t="s">
        <v>130</v>
      </c>
      <c r="F48" s="25" t="s">
        <v>130</v>
      </c>
      <c r="G48" s="23">
        <v>5</v>
      </c>
      <c r="H48" s="25" t="s">
        <v>130</v>
      </c>
      <c r="I48" s="25" t="s">
        <v>130</v>
      </c>
      <c r="J48" s="23">
        <v>5</v>
      </c>
      <c r="K48" s="25" t="s">
        <v>130</v>
      </c>
      <c r="L48" s="25" t="s">
        <v>130</v>
      </c>
      <c r="M48" s="25" t="s">
        <v>130</v>
      </c>
      <c r="N48" s="26" t="s">
        <v>130</v>
      </c>
    </row>
    <row r="49" spans="2:14" ht="15.75" customHeight="1" x14ac:dyDescent="0.25">
      <c r="B49" s="49"/>
      <c r="C49" s="22">
        <v>2.1</v>
      </c>
      <c r="D49" s="25" t="s">
        <v>130</v>
      </c>
      <c r="E49" s="25" t="s">
        <v>130</v>
      </c>
      <c r="F49" s="25" t="s">
        <v>130</v>
      </c>
      <c r="G49" s="23">
        <v>6</v>
      </c>
      <c r="H49" s="25" t="s">
        <v>130</v>
      </c>
      <c r="I49" s="25" t="s">
        <v>130</v>
      </c>
      <c r="J49" s="23">
        <v>6</v>
      </c>
      <c r="K49" s="25" t="s">
        <v>130</v>
      </c>
      <c r="L49" s="25" t="s">
        <v>130</v>
      </c>
      <c r="M49" s="25" t="s">
        <v>130</v>
      </c>
      <c r="N49" s="26" t="s">
        <v>130</v>
      </c>
    </row>
    <row r="50" spans="2:14" ht="15.75" customHeight="1" x14ac:dyDescent="0.25">
      <c r="B50" s="49"/>
      <c r="C50" s="22">
        <v>2.5</v>
      </c>
      <c r="D50" s="25" t="s">
        <v>130</v>
      </c>
      <c r="E50" s="25" t="s">
        <v>130</v>
      </c>
      <c r="F50" s="25" t="s">
        <v>130</v>
      </c>
      <c r="G50" s="23">
        <v>7</v>
      </c>
      <c r="H50" s="25" t="s">
        <v>130</v>
      </c>
      <c r="I50" s="25" t="s">
        <v>130</v>
      </c>
      <c r="J50" s="23">
        <v>7</v>
      </c>
      <c r="K50" s="25" t="s">
        <v>130</v>
      </c>
      <c r="L50" s="25" t="s">
        <v>130</v>
      </c>
      <c r="M50" s="25" t="s">
        <v>130</v>
      </c>
      <c r="N50" s="26" t="s">
        <v>130</v>
      </c>
    </row>
    <row r="51" spans="2:14" ht="15.75" customHeight="1" x14ac:dyDescent="0.25">
      <c r="B51" s="49"/>
      <c r="C51" s="22">
        <v>2.8</v>
      </c>
      <c r="D51" s="25" t="s">
        <v>130</v>
      </c>
      <c r="E51" s="25" t="s">
        <v>130</v>
      </c>
      <c r="F51" s="25" t="s">
        <v>130</v>
      </c>
      <c r="G51" s="23">
        <v>8</v>
      </c>
      <c r="H51" s="25" t="s">
        <v>130</v>
      </c>
      <c r="I51" s="25" t="s">
        <v>130</v>
      </c>
      <c r="J51" s="23">
        <v>8</v>
      </c>
      <c r="K51" s="25" t="s">
        <v>130</v>
      </c>
      <c r="L51" s="25" t="s">
        <v>130</v>
      </c>
      <c r="M51" s="25" t="s">
        <v>130</v>
      </c>
      <c r="N51" s="26" t="s">
        <v>130</v>
      </c>
    </row>
    <row r="52" spans="2:14" ht="15.75" customHeight="1" x14ac:dyDescent="0.25">
      <c r="B52" s="49"/>
      <c r="C52" s="22">
        <v>3.2</v>
      </c>
      <c r="D52" s="25" t="s">
        <v>130</v>
      </c>
      <c r="E52" s="25" t="s">
        <v>130</v>
      </c>
      <c r="F52" s="25" t="s">
        <v>130</v>
      </c>
      <c r="G52" s="23">
        <v>9</v>
      </c>
      <c r="H52" s="25" t="s">
        <v>130</v>
      </c>
      <c r="I52" s="25" t="s">
        <v>130</v>
      </c>
      <c r="J52" s="23">
        <v>9</v>
      </c>
      <c r="K52" s="25" t="s">
        <v>130</v>
      </c>
      <c r="L52" s="25" t="s">
        <v>130</v>
      </c>
      <c r="M52" s="25" t="s">
        <v>130</v>
      </c>
      <c r="N52" s="26" t="s">
        <v>130</v>
      </c>
    </row>
    <row r="53" spans="2:14" ht="15.75" customHeight="1" x14ac:dyDescent="0.25">
      <c r="B53" s="49"/>
      <c r="C53" s="22">
        <v>3.5</v>
      </c>
      <c r="D53" s="25" t="s">
        <v>130</v>
      </c>
      <c r="E53" s="25" t="s">
        <v>130</v>
      </c>
      <c r="F53" s="25" t="s">
        <v>130</v>
      </c>
      <c r="G53" s="23">
        <v>10</v>
      </c>
      <c r="H53" s="25" t="s">
        <v>130</v>
      </c>
      <c r="I53" s="25" t="s">
        <v>130</v>
      </c>
      <c r="J53" s="23">
        <v>10</v>
      </c>
      <c r="K53" s="23">
        <v>7</v>
      </c>
      <c r="L53" s="25" t="s">
        <v>130</v>
      </c>
      <c r="M53" s="25" t="s">
        <v>130</v>
      </c>
      <c r="N53" s="26" t="s">
        <v>130</v>
      </c>
    </row>
    <row r="54" spans="2:14" ht="15.75" customHeight="1" x14ac:dyDescent="0.25">
      <c r="B54" s="49"/>
      <c r="C54" s="22">
        <v>4.2</v>
      </c>
      <c r="D54" s="25" t="s">
        <v>130</v>
      </c>
      <c r="E54" s="25" t="s">
        <v>130</v>
      </c>
      <c r="F54" s="25" t="s">
        <v>130</v>
      </c>
      <c r="G54" s="25" t="s">
        <v>130</v>
      </c>
      <c r="H54" s="25" t="s">
        <v>130</v>
      </c>
      <c r="I54" s="25" t="s">
        <v>130</v>
      </c>
      <c r="J54" s="25" t="s">
        <v>130</v>
      </c>
      <c r="K54" s="23">
        <v>8</v>
      </c>
      <c r="L54" s="25" t="s">
        <v>130</v>
      </c>
      <c r="M54" s="25" t="s">
        <v>130</v>
      </c>
      <c r="N54" s="26" t="s">
        <v>130</v>
      </c>
    </row>
    <row r="55" spans="2:14" ht="15.75" customHeight="1" x14ac:dyDescent="0.25">
      <c r="B55" s="49"/>
      <c r="C55" s="22">
        <v>4.8</v>
      </c>
      <c r="D55" s="25" t="s">
        <v>130</v>
      </c>
      <c r="E55" s="25" t="s">
        <v>130</v>
      </c>
      <c r="F55" s="25" t="s">
        <v>130</v>
      </c>
      <c r="G55" s="25" t="s">
        <v>130</v>
      </c>
      <c r="H55" s="25" t="s">
        <v>130</v>
      </c>
      <c r="I55" s="25" t="s">
        <v>130</v>
      </c>
      <c r="J55" s="25" t="s">
        <v>130</v>
      </c>
      <c r="K55" s="23">
        <v>9</v>
      </c>
      <c r="L55" s="25" t="s">
        <v>130</v>
      </c>
      <c r="M55" s="25" t="s">
        <v>130</v>
      </c>
      <c r="N55" s="26" t="s">
        <v>130</v>
      </c>
    </row>
    <row r="56" spans="2:14" ht="15.75" customHeight="1" x14ac:dyDescent="0.25">
      <c r="B56" s="49"/>
      <c r="C56" s="22">
        <v>5.3</v>
      </c>
      <c r="D56" s="25" t="s">
        <v>130</v>
      </c>
      <c r="E56" s="25" t="s">
        <v>130</v>
      </c>
      <c r="F56" s="25" t="s">
        <v>130</v>
      </c>
      <c r="G56" s="25" t="s">
        <v>130</v>
      </c>
      <c r="H56" s="25" t="s">
        <v>130</v>
      </c>
      <c r="I56" s="25" t="s">
        <v>130</v>
      </c>
      <c r="J56" s="25" t="s">
        <v>130</v>
      </c>
      <c r="K56" s="23">
        <v>10</v>
      </c>
      <c r="L56" s="23">
        <v>7</v>
      </c>
      <c r="M56" s="25" t="s">
        <v>130</v>
      </c>
      <c r="N56" s="26" t="s">
        <v>130</v>
      </c>
    </row>
    <row r="57" spans="2:14" ht="15.75" customHeight="1" x14ac:dyDescent="0.25">
      <c r="B57" s="49"/>
      <c r="C57" s="22">
        <v>6.3</v>
      </c>
      <c r="D57" s="25" t="s">
        <v>130</v>
      </c>
      <c r="E57" s="25" t="s">
        <v>130</v>
      </c>
      <c r="F57" s="25" t="s">
        <v>130</v>
      </c>
      <c r="G57" s="25" t="s">
        <v>130</v>
      </c>
      <c r="H57" s="25" t="s">
        <v>130</v>
      </c>
      <c r="I57" s="25" t="s">
        <v>130</v>
      </c>
      <c r="J57" s="25" t="s">
        <v>130</v>
      </c>
      <c r="K57" s="25" t="s">
        <v>130</v>
      </c>
      <c r="L57" s="23">
        <v>8</v>
      </c>
      <c r="M57" s="25" t="s">
        <v>130</v>
      </c>
      <c r="N57" s="26" t="s">
        <v>130</v>
      </c>
    </row>
    <row r="58" spans="2:14" ht="15.75" customHeight="1" x14ac:dyDescent="0.25">
      <c r="B58" s="49"/>
      <c r="C58" s="22">
        <v>7.1</v>
      </c>
      <c r="D58" s="25" t="s">
        <v>130</v>
      </c>
      <c r="E58" s="25" t="s">
        <v>130</v>
      </c>
      <c r="F58" s="25" t="s">
        <v>130</v>
      </c>
      <c r="G58" s="25" t="s">
        <v>130</v>
      </c>
      <c r="H58" s="25" t="s">
        <v>130</v>
      </c>
      <c r="I58" s="25" t="s">
        <v>130</v>
      </c>
      <c r="J58" s="25" t="s">
        <v>130</v>
      </c>
      <c r="K58" s="25" t="s">
        <v>130</v>
      </c>
      <c r="L58" s="23">
        <v>9</v>
      </c>
      <c r="M58" s="25" t="s">
        <v>130</v>
      </c>
      <c r="N58" s="26" t="s">
        <v>130</v>
      </c>
    </row>
    <row r="59" spans="2:14" ht="15.75" customHeight="1" x14ac:dyDescent="0.25">
      <c r="B59" s="49"/>
      <c r="C59" s="22">
        <v>7.8</v>
      </c>
      <c r="D59" s="25" t="s">
        <v>130</v>
      </c>
      <c r="E59" s="25" t="s">
        <v>130</v>
      </c>
      <c r="F59" s="25" t="s">
        <v>130</v>
      </c>
      <c r="G59" s="25" t="s">
        <v>130</v>
      </c>
      <c r="H59" s="25" t="s">
        <v>130</v>
      </c>
      <c r="I59" s="25" t="s">
        <v>130</v>
      </c>
      <c r="J59" s="25" t="s">
        <v>130</v>
      </c>
      <c r="K59" s="25" t="s">
        <v>130</v>
      </c>
      <c r="L59" s="23">
        <v>10</v>
      </c>
      <c r="M59" s="23">
        <v>6</v>
      </c>
      <c r="N59" s="26" t="s">
        <v>130</v>
      </c>
    </row>
    <row r="60" spans="2:14" ht="15.75" customHeight="1" x14ac:dyDescent="0.25">
      <c r="B60" s="49"/>
      <c r="C60" s="22">
        <v>7.9</v>
      </c>
      <c r="D60" s="25" t="s">
        <v>130</v>
      </c>
      <c r="E60" s="25" t="s">
        <v>130</v>
      </c>
      <c r="F60" s="25" t="s">
        <v>130</v>
      </c>
      <c r="G60" s="25" t="s">
        <v>130</v>
      </c>
      <c r="H60" s="25" t="s">
        <v>130</v>
      </c>
      <c r="I60" s="25" t="s">
        <v>130</v>
      </c>
      <c r="J60" s="25" t="s">
        <v>130</v>
      </c>
      <c r="K60" s="25" t="s">
        <v>130</v>
      </c>
      <c r="L60" s="23">
        <v>10</v>
      </c>
      <c r="M60" s="23">
        <v>6</v>
      </c>
      <c r="N60" s="26" t="s">
        <v>130</v>
      </c>
    </row>
    <row r="61" spans="2:14" ht="15.75" customHeight="1" x14ac:dyDescent="0.25">
      <c r="B61" s="49"/>
      <c r="C61" s="22">
        <v>8</v>
      </c>
      <c r="D61" s="25" t="s">
        <v>130</v>
      </c>
      <c r="E61" s="25" t="s">
        <v>130</v>
      </c>
      <c r="F61" s="25" t="s">
        <v>130</v>
      </c>
      <c r="G61" s="25" t="s">
        <v>130</v>
      </c>
      <c r="H61" s="25" t="s">
        <v>130</v>
      </c>
      <c r="I61" s="25" t="s">
        <v>130</v>
      </c>
      <c r="J61" s="25" t="s">
        <v>130</v>
      </c>
      <c r="K61" s="25" t="s">
        <v>130</v>
      </c>
      <c r="L61" s="25" t="s">
        <v>130</v>
      </c>
      <c r="M61" s="23">
        <v>7</v>
      </c>
      <c r="N61" s="27">
        <v>5</v>
      </c>
    </row>
    <row r="62" spans="2:14" ht="15.75" customHeight="1" x14ac:dyDescent="0.25">
      <c r="B62" s="49"/>
      <c r="C62" s="22">
        <v>9.1</v>
      </c>
      <c r="D62" s="25" t="s">
        <v>130</v>
      </c>
      <c r="E62" s="25" t="s">
        <v>130</v>
      </c>
      <c r="F62" s="25" t="s">
        <v>130</v>
      </c>
      <c r="G62" s="25" t="s">
        <v>130</v>
      </c>
      <c r="H62" s="25" t="s">
        <v>130</v>
      </c>
      <c r="I62" s="25" t="s">
        <v>130</v>
      </c>
      <c r="J62" s="25" t="s">
        <v>130</v>
      </c>
      <c r="K62" s="25" t="s">
        <v>130</v>
      </c>
      <c r="L62" s="25" t="s">
        <v>130</v>
      </c>
      <c r="M62" s="23">
        <v>7</v>
      </c>
      <c r="N62" s="27">
        <v>6</v>
      </c>
    </row>
    <row r="63" spans="2:14" ht="15.75" customHeight="1" x14ac:dyDescent="0.25">
      <c r="B63" s="49"/>
      <c r="C63" s="22">
        <v>9.6</v>
      </c>
      <c r="D63" s="25" t="s">
        <v>130</v>
      </c>
      <c r="E63" s="25" t="s">
        <v>130</v>
      </c>
      <c r="F63" s="25" t="s">
        <v>130</v>
      </c>
      <c r="G63" s="25" t="s">
        <v>130</v>
      </c>
      <c r="H63" s="25" t="s">
        <v>130</v>
      </c>
      <c r="I63" s="25" t="s">
        <v>130</v>
      </c>
      <c r="J63" s="25" t="s">
        <v>130</v>
      </c>
      <c r="K63" s="25" t="s">
        <v>130</v>
      </c>
      <c r="L63" s="25" t="s">
        <v>130</v>
      </c>
      <c r="M63" s="23">
        <v>8</v>
      </c>
      <c r="N63" s="27">
        <v>6</v>
      </c>
    </row>
    <row r="64" spans="2:14" ht="15.75" customHeight="1" x14ac:dyDescent="0.25">
      <c r="B64" s="49"/>
      <c r="C64" s="22">
        <v>10.4</v>
      </c>
      <c r="D64" s="25" t="s">
        <v>130</v>
      </c>
      <c r="E64" s="25" t="s">
        <v>130</v>
      </c>
      <c r="F64" s="25" t="s">
        <v>130</v>
      </c>
      <c r="G64" s="25" t="s">
        <v>130</v>
      </c>
      <c r="H64" s="25" t="s">
        <v>130</v>
      </c>
      <c r="I64" s="25" t="s">
        <v>130</v>
      </c>
      <c r="J64" s="25" t="s">
        <v>130</v>
      </c>
      <c r="K64" s="25" t="s">
        <v>130</v>
      </c>
      <c r="L64" s="25" t="s">
        <v>130</v>
      </c>
      <c r="M64" s="23">
        <v>8</v>
      </c>
      <c r="N64" s="27">
        <v>7</v>
      </c>
    </row>
    <row r="65" spans="1:26" ht="15.75" customHeight="1" x14ac:dyDescent="0.25">
      <c r="B65" s="49"/>
      <c r="C65" s="22">
        <v>11.2</v>
      </c>
      <c r="D65" s="25" t="s">
        <v>130</v>
      </c>
      <c r="E65" s="25" t="s">
        <v>130</v>
      </c>
      <c r="F65" s="25" t="s">
        <v>130</v>
      </c>
      <c r="G65" s="25" t="s">
        <v>130</v>
      </c>
      <c r="H65" s="25" t="s">
        <v>130</v>
      </c>
      <c r="I65" s="25" t="s">
        <v>130</v>
      </c>
      <c r="J65" s="25" t="s">
        <v>130</v>
      </c>
      <c r="K65" s="25" t="s">
        <v>130</v>
      </c>
      <c r="L65" s="25" t="s">
        <v>130</v>
      </c>
      <c r="M65" s="23">
        <v>9</v>
      </c>
      <c r="N65" s="27">
        <v>7</v>
      </c>
    </row>
    <row r="66" spans="1:26" ht="15.75" customHeight="1" x14ac:dyDescent="0.25">
      <c r="B66" s="49"/>
      <c r="C66" s="22">
        <v>11.7</v>
      </c>
      <c r="D66" s="25" t="s">
        <v>130</v>
      </c>
      <c r="E66" s="25" t="s">
        <v>130</v>
      </c>
      <c r="F66" s="25" t="s">
        <v>130</v>
      </c>
      <c r="G66" s="25" t="s">
        <v>130</v>
      </c>
      <c r="H66" s="25" t="s">
        <v>130</v>
      </c>
      <c r="I66" s="25" t="s">
        <v>130</v>
      </c>
      <c r="J66" s="25" t="s">
        <v>130</v>
      </c>
      <c r="K66" s="25" t="s">
        <v>130</v>
      </c>
      <c r="L66" s="25" t="s">
        <v>130</v>
      </c>
      <c r="M66" s="23">
        <v>9</v>
      </c>
      <c r="N66" s="27">
        <v>8</v>
      </c>
    </row>
    <row r="67" spans="1:26" ht="15.75" customHeight="1" x14ac:dyDescent="0.25">
      <c r="B67" s="49"/>
      <c r="C67" s="22">
        <v>12.8</v>
      </c>
      <c r="D67" s="25" t="s">
        <v>130</v>
      </c>
      <c r="E67" s="25" t="s">
        <v>130</v>
      </c>
      <c r="F67" s="25" t="s">
        <v>130</v>
      </c>
      <c r="G67" s="25" t="s">
        <v>130</v>
      </c>
      <c r="H67" s="25" t="s">
        <v>130</v>
      </c>
      <c r="I67" s="25" t="s">
        <v>130</v>
      </c>
      <c r="J67" s="25" t="s">
        <v>130</v>
      </c>
      <c r="K67" s="25" t="s">
        <v>130</v>
      </c>
      <c r="L67" s="25" t="s">
        <v>130</v>
      </c>
      <c r="M67" s="23">
        <v>10</v>
      </c>
      <c r="N67" s="27">
        <v>9</v>
      </c>
    </row>
    <row r="68" spans="1:26" ht="15.75" customHeight="1" x14ac:dyDescent="0.25">
      <c r="B68" s="49"/>
      <c r="C68" s="22">
        <v>13</v>
      </c>
      <c r="D68" s="25" t="s">
        <v>130</v>
      </c>
      <c r="E68" s="25" t="s">
        <v>130</v>
      </c>
      <c r="F68" s="25" t="s">
        <v>130</v>
      </c>
      <c r="G68" s="25" t="s">
        <v>130</v>
      </c>
      <c r="H68" s="25" t="s">
        <v>130</v>
      </c>
      <c r="I68" s="25" t="s">
        <v>130</v>
      </c>
      <c r="J68" s="25" t="s">
        <v>130</v>
      </c>
      <c r="K68" s="25" t="s">
        <v>130</v>
      </c>
      <c r="L68" s="25" t="s">
        <v>130</v>
      </c>
      <c r="M68" s="23">
        <v>10</v>
      </c>
      <c r="N68" s="27">
        <v>9</v>
      </c>
    </row>
    <row r="69" spans="1:26" ht="15.75" customHeight="1" x14ac:dyDescent="0.25">
      <c r="B69" s="49"/>
      <c r="C69" s="22">
        <v>14.4</v>
      </c>
      <c r="D69" s="25" t="s">
        <v>130</v>
      </c>
      <c r="E69" s="25" t="s">
        <v>130</v>
      </c>
      <c r="F69" s="25" t="s">
        <v>130</v>
      </c>
      <c r="G69" s="25" t="s">
        <v>130</v>
      </c>
      <c r="H69" s="25" t="s">
        <v>130</v>
      </c>
      <c r="I69" s="25" t="s">
        <v>130</v>
      </c>
      <c r="J69" s="25" t="s">
        <v>130</v>
      </c>
      <c r="K69" s="25" t="s">
        <v>130</v>
      </c>
      <c r="L69" s="25" t="s">
        <v>130</v>
      </c>
      <c r="M69" s="25" t="s">
        <v>130</v>
      </c>
      <c r="N69" s="27">
        <v>9</v>
      </c>
    </row>
    <row r="70" spans="1:26" ht="15.75" customHeight="1" x14ac:dyDescent="0.25">
      <c r="B70" s="49"/>
      <c r="C70" s="22">
        <v>16</v>
      </c>
      <c r="D70" s="25" t="s">
        <v>130</v>
      </c>
      <c r="E70" s="25" t="s">
        <v>130</v>
      </c>
      <c r="F70" s="25" t="s">
        <v>130</v>
      </c>
      <c r="G70" s="25" t="s">
        <v>130</v>
      </c>
      <c r="H70" s="25" t="s">
        <v>130</v>
      </c>
      <c r="I70" s="25" t="s">
        <v>130</v>
      </c>
      <c r="J70" s="25" t="s">
        <v>130</v>
      </c>
      <c r="K70" s="25" t="s">
        <v>130</v>
      </c>
      <c r="L70" s="25" t="s">
        <v>130</v>
      </c>
      <c r="M70" s="25" t="s">
        <v>130</v>
      </c>
      <c r="N70" s="27">
        <v>10</v>
      </c>
    </row>
    <row r="71" spans="1:26" ht="15.75" customHeight="1" x14ac:dyDescent="0.25">
      <c r="C71" s="28">
        <v>0</v>
      </c>
      <c r="D71" s="3">
        <v>5</v>
      </c>
      <c r="E71" s="3">
        <v>10</v>
      </c>
      <c r="F71" s="3">
        <v>10</v>
      </c>
      <c r="G71" s="3">
        <v>10</v>
      </c>
      <c r="H71" s="3">
        <v>10</v>
      </c>
      <c r="I71" s="3">
        <v>10</v>
      </c>
      <c r="J71" s="3">
        <v>10</v>
      </c>
      <c r="K71" s="3">
        <v>10</v>
      </c>
      <c r="L71" s="3">
        <v>10</v>
      </c>
      <c r="M71" s="3">
        <v>10</v>
      </c>
      <c r="N71" s="29">
        <v>10</v>
      </c>
    </row>
    <row r="72" spans="1:26" ht="15.75" customHeight="1" x14ac:dyDescent="0.25"/>
    <row r="73" spans="1:26" ht="15.75" customHeight="1" x14ac:dyDescent="0.3">
      <c r="B73" s="57" t="s">
        <v>131</v>
      </c>
      <c r="C73" s="49"/>
      <c r="D73" s="49"/>
      <c r="E73" s="49"/>
      <c r="F73" s="49"/>
      <c r="G73" s="49"/>
      <c r="H73" s="49"/>
      <c r="I73" s="49"/>
      <c r="J73" s="49"/>
      <c r="K73" s="49"/>
      <c r="L73" s="49"/>
      <c r="M73" s="49"/>
      <c r="N73" s="49"/>
    </row>
    <row r="74" spans="1:26" ht="15.75" customHeight="1" x14ac:dyDescent="0.25">
      <c r="A74" s="20"/>
      <c r="B74" s="20"/>
      <c r="C74" s="20"/>
      <c r="D74" s="58" t="s">
        <v>127</v>
      </c>
      <c r="E74" s="49"/>
      <c r="F74" s="49"/>
      <c r="G74" s="49"/>
      <c r="H74" s="49"/>
      <c r="I74" s="49"/>
      <c r="J74" s="49"/>
      <c r="K74" s="49"/>
      <c r="L74" s="49"/>
      <c r="M74" s="49"/>
      <c r="N74" s="49"/>
      <c r="O74" s="20"/>
      <c r="P74" s="20"/>
      <c r="Q74" s="20"/>
      <c r="R74" s="20"/>
      <c r="S74" s="20"/>
      <c r="T74" s="20"/>
      <c r="U74" s="20"/>
      <c r="V74" s="20"/>
      <c r="W74" s="20"/>
      <c r="X74" s="20"/>
      <c r="Y74" s="20"/>
      <c r="Z74" s="20"/>
    </row>
    <row r="75" spans="1:26" ht="15.75" customHeight="1" x14ac:dyDescent="0.25">
      <c r="C75" s="3" t="s">
        <v>132</v>
      </c>
      <c r="D75" s="8" t="s">
        <v>49</v>
      </c>
      <c r="E75" s="8" t="s">
        <v>55</v>
      </c>
      <c r="F75" s="8" t="s">
        <v>57</v>
      </c>
      <c r="G75" s="8" t="s">
        <v>60</v>
      </c>
      <c r="H75" s="8" t="s">
        <v>63</v>
      </c>
      <c r="I75" s="8" t="s">
        <v>67</v>
      </c>
      <c r="J75" s="8" t="s">
        <v>69</v>
      </c>
      <c r="K75" s="8" t="s">
        <v>71</v>
      </c>
      <c r="L75" s="8" t="s">
        <v>74</v>
      </c>
      <c r="M75" s="8" t="s">
        <v>78</v>
      </c>
      <c r="N75" s="21" t="s">
        <v>81</v>
      </c>
    </row>
    <row r="76" spans="1:26" ht="15.75" customHeight="1" x14ac:dyDescent="0.25">
      <c r="B76" s="60" t="s">
        <v>132</v>
      </c>
      <c r="C76" s="8">
        <v>1</v>
      </c>
      <c r="D76" s="30">
        <v>0.1</v>
      </c>
      <c r="E76" s="31"/>
      <c r="F76" s="31"/>
      <c r="G76" s="31"/>
      <c r="H76" s="31"/>
      <c r="I76" s="31"/>
      <c r="J76" s="31"/>
      <c r="K76" s="31"/>
      <c r="L76" s="31"/>
      <c r="M76" s="31"/>
      <c r="N76" s="32"/>
    </row>
    <row r="77" spans="1:26" ht="15.75" customHeight="1" x14ac:dyDescent="0.25">
      <c r="B77" s="61"/>
      <c r="C77" s="8">
        <v>2</v>
      </c>
      <c r="D77" s="30">
        <v>0.16</v>
      </c>
      <c r="E77" s="31"/>
      <c r="F77" s="31"/>
      <c r="G77" s="31"/>
      <c r="H77" s="31"/>
      <c r="I77" s="31"/>
      <c r="J77" s="31"/>
      <c r="K77" s="31"/>
      <c r="L77" s="31"/>
      <c r="M77" s="31"/>
      <c r="N77" s="32"/>
    </row>
    <row r="78" spans="1:26" ht="15.75" customHeight="1" x14ac:dyDescent="0.25">
      <c r="B78" s="61"/>
      <c r="C78" s="8">
        <v>3</v>
      </c>
      <c r="D78" s="30">
        <v>0.24</v>
      </c>
      <c r="E78" s="31"/>
      <c r="F78" s="31"/>
      <c r="G78" s="31"/>
      <c r="H78" s="31"/>
      <c r="I78" s="31"/>
      <c r="J78" s="31"/>
      <c r="K78" s="31"/>
      <c r="L78" s="31"/>
      <c r="M78" s="31"/>
      <c r="N78" s="32"/>
    </row>
    <row r="79" spans="1:26" ht="15.75" customHeight="1" x14ac:dyDescent="0.25">
      <c r="B79" s="61"/>
      <c r="C79" s="8">
        <v>4</v>
      </c>
      <c r="D79" s="30">
        <v>0.32</v>
      </c>
      <c r="E79" s="31"/>
      <c r="F79" s="31"/>
      <c r="G79" s="31"/>
      <c r="H79" s="31"/>
      <c r="I79" s="31"/>
      <c r="J79" s="31"/>
      <c r="K79" s="31"/>
      <c r="L79" s="31"/>
      <c r="M79" s="31"/>
      <c r="N79" s="32"/>
    </row>
    <row r="80" spans="1:26" ht="15.75" customHeight="1" x14ac:dyDescent="0.25">
      <c r="B80" s="61"/>
      <c r="C80" s="8">
        <v>5</v>
      </c>
      <c r="D80" s="30">
        <v>0.4</v>
      </c>
      <c r="E80" s="30">
        <v>0.4</v>
      </c>
      <c r="F80" s="30">
        <v>0.9</v>
      </c>
      <c r="G80" s="30">
        <v>1.9</v>
      </c>
      <c r="H80" s="30">
        <v>0.4</v>
      </c>
      <c r="I80" s="30">
        <v>0.9</v>
      </c>
      <c r="J80" s="30">
        <v>1.9</v>
      </c>
      <c r="K80" s="31"/>
      <c r="L80" s="31"/>
      <c r="M80" s="31"/>
      <c r="N80" s="33">
        <v>8</v>
      </c>
    </row>
    <row r="81" spans="2:14" ht="15.75" customHeight="1" x14ac:dyDescent="0.25">
      <c r="B81" s="61"/>
      <c r="C81" s="8">
        <v>6</v>
      </c>
      <c r="D81" s="31"/>
      <c r="E81" s="30">
        <v>0.5</v>
      </c>
      <c r="F81" s="30">
        <v>1.1000000000000001</v>
      </c>
      <c r="G81" s="30">
        <v>2.1</v>
      </c>
      <c r="H81" s="30">
        <v>0.5</v>
      </c>
      <c r="I81" s="30">
        <v>1.1000000000000001</v>
      </c>
      <c r="J81" s="30">
        <v>2.1</v>
      </c>
      <c r="K81" s="31"/>
      <c r="L81" s="31"/>
      <c r="M81" s="30">
        <v>7.8</v>
      </c>
      <c r="N81" s="33">
        <v>9.6</v>
      </c>
    </row>
    <row r="82" spans="2:14" ht="15.75" customHeight="1" x14ac:dyDescent="0.25">
      <c r="B82" s="61"/>
      <c r="C82" s="8">
        <v>7</v>
      </c>
      <c r="D82" s="31"/>
      <c r="E82" s="30">
        <v>0.6</v>
      </c>
      <c r="F82" s="30">
        <v>1.3</v>
      </c>
      <c r="G82" s="30">
        <v>2.5</v>
      </c>
      <c r="H82" s="30">
        <v>0.6</v>
      </c>
      <c r="I82" s="30">
        <v>1.3</v>
      </c>
      <c r="J82" s="30">
        <v>2.5</v>
      </c>
      <c r="K82" s="30">
        <v>3.5</v>
      </c>
      <c r="L82" s="30">
        <v>5.3</v>
      </c>
      <c r="M82" s="30">
        <v>9.1</v>
      </c>
      <c r="N82" s="33">
        <v>11.2</v>
      </c>
    </row>
    <row r="83" spans="2:14" ht="15.75" customHeight="1" x14ac:dyDescent="0.25">
      <c r="B83" s="61"/>
      <c r="C83" s="8">
        <v>8</v>
      </c>
      <c r="D83" s="31"/>
      <c r="E83" s="30">
        <v>0.7</v>
      </c>
      <c r="F83" s="30">
        <v>1.5</v>
      </c>
      <c r="G83" s="30">
        <v>2.8</v>
      </c>
      <c r="H83" s="30">
        <v>0.7</v>
      </c>
      <c r="I83" s="30">
        <v>1.5</v>
      </c>
      <c r="J83" s="30">
        <v>2.8</v>
      </c>
      <c r="K83" s="30">
        <v>4.2</v>
      </c>
      <c r="L83" s="30">
        <v>6.3</v>
      </c>
      <c r="M83" s="30">
        <v>10.4</v>
      </c>
      <c r="N83" s="33">
        <v>12.8</v>
      </c>
    </row>
    <row r="84" spans="2:14" ht="15.75" customHeight="1" x14ac:dyDescent="0.25">
      <c r="B84" s="61"/>
      <c r="C84" s="8">
        <v>9</v>
      </c>
      <c r="D84" s="31"/>
      <c r="E84" s="30">
        <v>0.8</v>
      </c>
      <c r="F84" s="30">
        <v>1.6</v>
      </c>
      <c r="G84" s="30">
        <v>3.2</v>
      </c>
      <c r="H84" s="30">
        <v>0.8</v>
      </c>
      <c r="I84" s="30">
        <v>1.6</v>
      </c>
      <c r="J84" s="30">
        <v>3.2</v>
      </c>
      <c r="K84" s="30">
        <v>4.8</v>
      </c>
      <c r="L84" s="30">
        <v>7.1</v>
      </c>
      <c r="M84" s="30">
        <v>11.7</v>
      </c>
      <c r="N84" s="33">
        <v>14.4</v>
      </c>
    </row>
    <row r="85" spans="2:14" ht="15.75" customHeight="1" x14ac:dyDescent="0.25">
      <c r="B85" s="61"/>
      <c r="C85" s="34">
        <v>10</v>
      </c>
      <c r="D85" s="35"/>
      <c r="E85" s="36">
        <v>0.9</v>
      </c>
      <c r="F85" s="36">
        <v>1.8</v>
      </c>
      <c r="G85" s="36">
        <v>3.5</v>
      </c>
      <c r="H85" s="36">
        <v>0.9</v>
      </c>
      <c r="I85" s="36">
        <v>1.8</v>
      </c>
      <c r="J85" s="36">
        <v>3.5</v>
      </c>
      <c r="K85" s="36">
        <v>5.3</v>
      </c>
      <c r="L85" s="36">
        <v>7.9</v>
      </c>
      <c r="M85" s="36">
        <v>13</v>
      </c>
      <c r="N85" s="37">
        <v>16</v>
      </c>
    </row>
    <row r="86" spans="2:14" ht="15.75" customHeight="1" x14ac:dyDescent="0.25"/>
    <row r="87" spans="2:14" ht="15.75" customHeight="1" x14ac:dyDescent="0.25"/>
    <row r="88" spans="2:14" ht="15.75" customHeight="1" x14ac:dyDescent="0.25"/>
    <row r="89" spans="2:14" ht="15.75" customHeight="1" x14ac:dyDescent="0.25"/>
    <row r="90" spans="2:14" ht="15.75" customHeight="1" x14ac:dyDescent="0.25"/>
    <row r="91" spans="2:14" ht="15.75" customHeight="1" x14ac:dyDescent="0.25"/>
    <row r="92" spans="2:14" ht="15.75" customHeight="1" x14ac:dyDescent="0.25"/>
    <row r="93" spans="2:14" ht="15.75" customHeight="1" x14ac:dyDescent="0.25"/>
    <row r="94" spans="2:14" ht="15.75" customHeight="1" x14ac:dyDescent="0.25"/>
    <row r="95" spans="2:14" ht="15.75" customHeight="1" x14ac:dyDescent="0.25"/>
    <row r="96" spans="2:14"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0">
    <mergeCell ref="D74:N74"/>
    <mergeCell ref="B76:B85"/>
    <mergeCell ref="C16:E16"/>
    <mergeCell ref="G16:K16"/>
    <mergeCell ref="M16:O16"/>
    <mergeCell ref="Q16:S16"/>
    <mergeCell ref="B30:N30"/>
    <mergeCell ref="D31:N31"/>
    <mergeCell ref="B33:B70"/>
    <mergeCell ref="B73:N73"/>
  </mergeCells>
  <pageMargins left="0.7" right="0.7" top="0.75" bottom="0.75" header="0" footer="0"/>
  <pageSetup orientation="landscape"/>
  <tableParts count="7">
    <tablePart r:id="rId1"/>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O1000"/>
  <sheetViews>
    <sheetView workbookViewId="0"/>
  </sheetViews>
  <sheetFormatPr defaultColWidth="14.42578125" defaultRowHeight="15" customHeight="1" x14ac:dyDescent="0.25"/>
  <cols>
    <col min="1" max="1" width="12.28515625" customWidth="1"/>
    <col min="2" max="2" width="13.85546875" customWidth="1"/>
    <col min="3" max="3" width="6.42578125" customWidth="1"/>
    <col min="4" max="4" width="42.85546875" customWidth="1"/>
    <col min="5" max="5" width="28.28515625" customWidth="1"/>
    <col min="6" max="6" width="19" customWidth="1"/>
    <col min="7" max="7" width="14.140625" customWidth="1"/>
    <col min="8" max="8" width="33.28515625" customWidth="1"/>
    <col min="9" max="9" width="5.140625" customWidth="1"/>
    <col min="10" max="10" width="15.85546875" customWidth="1"/>
    <col min="11" max="11" width="15.5703125" customWidth="1"/>
    <col min="12" max="12" width="15.140625" customWidth="1"/>
    <col min="13" max="13" width="14.7109375" customWidth="1"/>
    <col min="14" max="14" width="7.85546875" customWidth="1"/>
    <col min="15" max="15" width="10.5703125" customWidth="1"/>
    <col min="16" max="26" width="8.7109375" customWidth="1"/>
  </cols>
  <sheetData>
    <row r="1" spans="1:15" x14ac:dyDescent="0.25">
      <c r="A1" s="3">
        <v>1</v>
      </c>
      <c r="B1" s="3">
        <v>2</v>
      </c>
      <c r="C1" s="3">
        <v>3</v>
      </c>
      <c r="D1" s="3">
        <v>4</v>
      </c>
      <c r="E1" s="3">
        <v>5</v>
      </c>
      <c r="F1" s="3">
        <v>6</v>
      </c>
      <c r="G1" s="3">
        <v>7</v>
      </c>
      <c r="H1" s="3">
        <v>8</v>
      </c>
      <c r="I1" s="3">
        <v>9</v>
      </c>
      <c r="J1" s="3">
        <v>10</v>
      </c>
      <c r="K1" s="3">
        <v>11</v>
      </c>
      <c r="L1" s="3">
        <v>12</v>
      </c>
      <c r="M1" s="3">
        <v>13</v>
      </c>
      <c r="N1" s="3">
        <v>14</v>
      </c>
      <c r="O1" s="3">
        <v>15</v>
      </c>
    </row>
    <row r="2" spans="1:15" x14ac:dyDescent="0.25">
      <c r="A2" s="3" t="s">
        <v>133</v>
      </c>
      <c r="B2" s="3" t="s">
        <v>17</v>
      </c>
      <c r="C2" s="3" t="s">
        <v>18</v>
      </c>
      <c r="D2" s="3" t="s">
        <v>19</v>
      </c>
      <c r="E2" s="3" t="s">
        <v>20</v>
      </c>
      <c r="F2" s="3" t="s">
        <v>21</v>
      </c>
      <c r="G2" s="17" t="s">
        <v>22</v>
      </c>
      <c r="H2" s="3" t="s">
        <v>23</v>
      </c>
      <c r="I2" s="3" t="s">
        <v>24</v>
      </c>
      <c r="J2" s="3" t="s">
        <v>25</v>
      </c>
      <c r="K2" s="3" t="s">
        <v>26</v>
      </c>
      <c r="L2" s="3" t="s">
        <v>27</v>
      </c>
      <c r="M2" s="3" t="s">
        <v>28</v>
      </c>
      <c r="N2" s="3" t="s">
        <v>29</v>
      </c>
      <c r="O2" s="3" t="s">
        <v>134</v>
      </c>
    </row>
    <row r="3" spans="1:15" x14ac:dyDescent="0.25">
      <c r="A3" s="3" t="s">
        <v>49</v>
      </c>
      <c r="C3" s="3" t="s">
        <v>135</v>
      </c>
      <c r="D3" s="3" t="s">
        <v>136</v>
      </c>
      <c r="E3" s="3" t="s">
        <v>137</v>
      </c>
      <c r="F3" s="38" t="s">
        <v>138</v>
      </c>
      <c r="G3" s="17" t="s">
        <v>139</v>
      </c>
      <c r="H3" s="3" t="s">
        <v>140</v>
      </c>
      <c r="K3" s="3" t="s">
        <v>141</v>
      </c>
      <c r="M3" s="3" t="s">
        <v>142</v>
      </c>
      <c r="N3" s="3" t="s">
        <v>143</v>
      </c>
      <c r="O3" s="39" t="s">
        <v>144</v>
      </c>
    </row>
    <row r="4" spans="1:15" x14ac:dyDescent="0.25">
      <c r="A4" s="3" t="s">
        <v>55</v>
      </c>
      <c r="C4" s="3" t="s">
        <v>135</v>
      </c>
      <c r="D4" s="3" t="s">
        <v>136</v>
      </c>
      <c r="E4" s="3" t="s">
        <v>137</v>
      </c>
      <c r="F4" s="38" t="s">
        <v>138</v>
      </c>
      <c r="G4" s="17" t="s">
        <v>145</v>
      </c>
      <c r="H4" s="3" t="s">
        <v>140</v>
      </c>
      <c r="K4" s="3" t="s">
        <v>141</v>
      </c>
      <c r="M4" s="3" t="s">
        <v>103</v>
      </c>
      <c r="N4" s="3" t="s">
        <v>143</v>
      </c>
      <c r="O4" s="39" t="s">
        <v>146</v>
      </c>
    </row>
    <row r="5" spans="1:15" x14ac:dyDescent="0.25">
      <c r="A5" s="3" t="s">
        <v>57</v>
      </c>
      <c r="C5" s="3" t="s">
        <v>135</v>
      </c>
      <c r="D5" s="3" t="s">
        <v>147</v>
      </c>
      <c r="E5" s="3" t="s">
        <v>137</v>
      </c>
      <c r="F5" s="38" t="s">
        <v>138</v>
      </c>
      <c r="G5" s="17" t="s">
        <v>148</v>
      </c>
      <c r="H5" s="3" t="s">
        <v>149</v>
      </c>
      <c r="K5" s="3" t="s">
        <v>141</v>
      </c>
      <c r="M5" s="3" t="s">
        <v>106</v>
      </c>
      <c r="N5" s="3" t="s">
        <v>150</v>
      </c>
      <c r="O5" s="39" t="s">
        <v>151</v>
      </c>
    </row>
    <row r="6" spans="1:15" x14ac:dyDescent="0.25">
      <c r="A6" s="3" t="s">
        <v>60</v>
      </c>
      <c r="C6" s="3" t="s">
        <v>135</v>
      </c>
      <c r="D6" s="3" t="s">
        <v>147</v>
      </c>
      <c r="E6" s="3" t="s">
        <v>137</v>
      </c>
      <c r="F6" s="38" t="s">
        <v>138</v>
      </c>
      <c r="G6" s="17" t="s">
        <v>152</v>
      </c>
      <c r="H6" s="3" t="s">
        <v>140</v>
      </c>
      <c r="K6" s="3" t="s">
        <v>141</v>
      </c>
      <c r="M6" s="3" t="s">
        <v>153</v>
      </c>
      <c r="N6" s="3" t="s">
        <v>143</v>
      </c>
      <c r="O6" s="39" t="s">
        <v>154</v>
      </c>
    </row>
    <row r="7" spans="1:15" x14ac:dyDescent="0.25">
      <c r="A7" s="3" t="s">
        <v>63</v>
      </c>
      <c r="C7" s="3" t="s">
        <v>155</v>
      </c>
      <c r="D7" s="3" t="s">
        <v>147</v>
      </c>
      <c r="E7" s="3" t="s">
        <v>156</v>
      </c>
      <c r="F7" s="38" t="s">
        <v>157</v>
      </c>
      <c r="G7" s="17" t="s">
        <v>158</v>
      </c>
      <c r="H7" s="3" t="s">
        <v>149</v>
      </c>
      <c r="K7" s="3" t="s">
        <v>141</v>
      </c>
      <c r="M7" s="3" t="s">
        <v>159</v>
      </c>
      <c r="N7" s="3" t="s">
        <v>150</v>
      </c>
      <c r="O7" s="39" t="s">
        <v>146</v>
      </c>
    </row>
    <row r="8" spans="1:15" x14ac:dyDescent="0.25">
      <c r="A8" s="3" t="s">
        <v>67</v>
      </c>
      <c r="C8" s="3" t="s">
        <v>135</v>
      </c>
      <c r="D8" s="3" t="s">
        <v>147</v>
      </c>
      <c r="E8" s="3" t="s">
        <v>156</v>
      </c>
      <c r="F8" s="38" t="s">
        <v>157</v>
      </c>
      <c r="G8" s="17" t="s">
        <v>160</v>
      </c>
      <c r="H8" s="3" t="s">
        <v>140</v>
      </c>
      <c r="K8" s="3" t="s">
        <v>141</v>
      </c>
      <c r="M8" s="3" t="s">
        <v>161</v>
      </c>
      <c r="N8" s="3" t="s">
        <v>150</v>
      </c>
      <c r="O8" s="39" t="s">
        <v>151</v>
      </c>
    </row>
    <row r="9" spans="1:15" x14ac:dyDescent="0.25">
      <c r="A9" s="3" t="s">
        <v>69</v>
      </c>
      <c r="C9" s="3" t="s">
        <v>135</v>
      </c>
      <c r="D9" s="3" t="s">
        <v>147</v>
      </c>
      <c r="E9" s="3" t="s">
        <v>156</v>
      </c>
      <c r="F9" s="38" t="s">
        <v>157</v>
      </c>
      <c r="G9" s="17" t="s">
        <v>162</v>
      </c>
      <c r="H9" s="3" t="s">
        <v>149</v>
      </c>
      <c r="K9" s="3" t="s">
        <v>141</v>
      </c>
      <c r="M9" s="3" t="s">
        <v>163</v>
      </c>
      <c r="N9" s="3" t="s">
        <v>150</v>
      </c>
      <c r="O9" s="39" t="s">
        <v>154</v>
      </c>
    </row>
    <row r="10" spans="1:15" x14ac:dyDescent="0.25">
      <c r="A10" s="3" t="s">
        <v>71</v>
      </c>
      <c r="C10" s="3" t="s">
        <v>135</v>
      </c>
      <c r="D10" s="3" t="s">
        <v>147</v>
      </c>
      <c r="E10" s="3" t="s">
        <v>156</v>
      </c>
      <c r="F10" s="38" t="s">
        <v>157</v>
      </c>
      <c r="G10" s="17" t="s">
        <v>164</v>
      </c>
      <c r="H10" s="3" t="s">
        <v>140</v>
      </c>
      <c r="K10" s="3" t="s">
        <v>141</v>
      </c>
      <c r="M10" s="3" t="s">
        <v>165</v>
      </c>
      <c r="N10" s="3" t="s">
        <v>150</v>
      </c>
      <c r="O10" s="39" t="s">
        <v>166</v>
      </c>
    </row>
    <row r="11" spans="1:15" x14ac:dyDescent="0.25">
      <c r="A11" s="3" t="s">
        <v>74</v>
      </c>
      <c r="C11" s="3" t="s">
        <v>135</v>
      </c>
      <c r="D11" s="3" t="s">
        <v>147</v>
      </c>
      <c r="E11" s="3" t="s">
        <v>156</v>
      </c>
      <c r="F11" s="38" t="s">
        <v>167</v>
      </c>
      <c r="G11" s="17" t="s">
        <v>168</v>
      </c>
      <c r="H11" s="3" t="s">
        <v>140</v>
      </c>
      <c r="K11" s="3" t="s">
        <v>141</v>
      </c>
      <c r="M11" s="3" t="s">
        <v>169</v>
      </c>
      <c r="N11" s="3" t="s">
        <v>150</v>
      </c>
      <c r="O11" s="39" t="s">
        <v>166</v>
      </c>
    </row>
    <row r="12" spans="1:15" x14ac:dyDescent="0.25">
      <c r="A12" s="3" t="s">
        <v>78</v>
      </c>
      <c r="C12" s="3" t="s">
        <v>155</v>
      </c>
      <c r="D12" s="3" t="s">
        <v>147</v>
      </c>
      <c r="E12" s="3" t="s">
        <v>156</v>
      </c>
      <c r="F12" s="38" t="s">
        <v>167</v>
      </c>
      <c r="G12" s="17" t="s">
        <v>170</v>
      </c>
      <c r="H12" s="3" t="s">
        <v>140</v>
      </c>
      <c r="K12" s="3" t="s">
        <v>141</v>
      </c>
      <c r="M12" s="3" t="s">
        <v>171</v>
      </c>
      <c r="N12" s="3" t="s">
        <v>150</v>
      </c>
      <c r="O12" s="39" t="s">
        <v>172</v>
      </c>
    </row>
    <row r="13" spans="1:15" x14ac:dyDescent="0.25">
      <c r="A13" s="3" t="s">
        <v>81</v>
      </c>
      <c r="C13" s="3" t="s">
        <v>135</v>
      </c>
      <c r="D13" s="3" t="s">
        <v>147</v>
      </c>
      <c r="E13" s="3" t="s">
        <v>156</v>
      </c>
      <c r="F13" s="38" t="s">
        <v>167</v>
      </c>
      <c r="G13" s="17" t="s">
        <v>173</v>
      </c>
      <c r="H13" s="3" t="s">
        <v>140</v>
      </c>
      <c r="K13" s="3" t="s">
        <v>141</v>
      </c>
      <c r="M13" s="3" t="s">
        <v>174</v>
      </c>
      <c r="N13" s="3" t="s">
        <v>150</v>
      </c>
      <c r="O13" s="39" t="s">
        <v>172</v>
      </c>
    </row>
    <row r="14" spans="1:15" x14ac:dyDescent="0.25">
      <c r="A14" s="3" t="s">
        <v>55</v>
      </c>
      <c r="C14" s="3" t="s">
        <v>135</v>
      </c>
      <c r="D14" s="3" t="s">
        <v>136</v>
      </c>
      <c r="E14" s="3" t="s">
        <v>137</v>
      </c>
      <c r="F14" s="38" t="s">
        <v>138</v>
      </c>
      <c r="G14" s="17" t="s">
        <v>145</v>
      </c>
      <c r="H14" s="3" t="s">
        <v>140</v>
      </c>
      <c r="K14" s="3" t="s">
        <v>141</v>
      </c>
      <c r="M14" s="3" t="s">
        <v>103</v>
      </c>
      <c r="N14" s="3" t="s">
        <v>143</v>
      </c>
      <c r="O14" s="39" t="s">
        <v>146</v>
      </c>
    </row>
    <row r="15" spans="1:15" x14ac:dyDescent="0.25">
      <c r="A15" s="3" t="s">
        <v>67</v>
      </c>
      <c r="C15" s="3" t="s">
        <v>135</v>
      </c>
      <c r="D15" s="3" t="s">
        <v>147</v>
      </c>
      <c r="E15" s="3" t="s">
        <v>156</v>
      </c>
      <c r="F15" s="38" t="s">
        <v>157</v>
      </c>
      <c r="G15" s="17" t="s">
        <v>160</v>
      </c>
      <c r="H15" s="3" t="s">
        <v>140</v>
      </c>
      <c r="K15" s="3" t="s">
        <v>141</v>
      </c>
      <c r="M15" s="3" t="s">
        <v>161</v>
      </c>
      <c r="N15" s="3" t="s">
        <v>150</v>
      </c>
      <c r="O15" s="40" t="s">
        <v>151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Entry</vt:lpstr>
      <vt:lpstr>Data Tables</vt:lpstr>
      <vt:lpstr>LABELS 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 Cholka</dc:creator>
  <cp:lastModifiedBy>Pat Cholka</cp:lastModifiedBy>
  <dcterms:created xsi:type="dcterms:W3CDTF">2023-09-05T20:15:18Z</dcterms:created>
  <dcterms:modified xsi:type="dcterms:W3CDTF">2024-02-13T22:34:12Z</dcterms:modified>
</cp:coreProperties>
</file>